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
    </mc:Choice>
  </mc:AlternateContent>
  <xr:revisionPtr revIDLastSave="0" documentId="13_ncr:1_{5B4DBF3F-B556-4D6C-912E-9C64981433B8}"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 sheetId="18"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V102" i="18" l="1"/>
  <c r="DQ102" i="18"/>
  <c r="DL102" i="18"/>
  <c r="DG102" i="18"/>
  <c r="DB102" i="18"/>
  <c r="CW102" i="18"/>
  <c r="CR102" i="18"/>
  <c r="AU88" i="18"/>
  <c r="AP88" i="18"/>
  <c r="AF88" i="18"/>
  <c r="AU63" i="18"/>
  <c r="AP63" i="18"/>
  <c r="AU23" i="18"/>
  <c r="AP23" i="18"/>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AM34" i="10"/>
</calcChain>
</file>

<file path=xl/sharedStrings.xml><?xml version="1.0" encoding="utf-8"?>
<sst xmlns="http://schemas.openxmlformats.org/spreadsheetml/2006/main" count="1046" uniqueCount="589">
  <si>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</si>
  <si>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</si>
  <si>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</si>
  <si>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</si>
  <si>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</si>
  <si>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</si>
  <si>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</si>
  <si>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</si>
  <si>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</si>
  <si>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</si>
  <si>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</si>
  <si>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</si>
  <si>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</si>
  <si>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</si>
  <si>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</si>
  <si>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</si>
  <si>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</si>
  <si>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</si>
  <si>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</si>
  <si>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</si>
  <si>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</si>
  <si>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</si>
  <si>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</si>
  <si>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</si>
  <si>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</si>
  <si>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</si>
  <si>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</si>
  <si>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</si>
  <si>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</si>
  <si>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</si>
  <si>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</si>
  <si>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</si>
  <si>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</si>
  <si>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</si>
  <si>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</si>
  <si>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</si>
  <si>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</si>
  <si>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</si>
  <si>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</si>
  <si>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</si>
  <si>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</si>
  <si>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</si>
  <si>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</si>
  <si>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</si>
  <si>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</si>
  <si>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</si>
  <si>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</si>
  <si>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</si>
  <si>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</si>
  <si>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</si>
  <si>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</si>
  <si>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</si>
  <si>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</si>
  <si>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</si>
  <si>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</si>
  <si>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</si>
  <si>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</si>
  <si>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</si>
  <si>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</si>
  <si>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</si>
  <si>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</si>
  <si>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</si>
  <si>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</si>
  <si>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</si>
  <si>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</si>
  <si>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</si>
  <si>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</si>
  <si>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</si>
  <si>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</si>
  <si>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</si>
  <si>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</si>
  <si>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</si>
  <si>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</si>
  <si>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</si>
  <si>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</si>
  <si>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</si>
  <si>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</si>
  <si>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</si>
  <si>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</si>
  <si>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</si>
  <si>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</si>
  <si>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</si>
  <si>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</si>
  <si>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</si>
  <si>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</si>
  <si>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</si>
  <si>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</si>
  <si>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</si>
  <si>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</si>
  <si>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</si>
  <si>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</si>
  <si>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</si>
  <si>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</si>
  <si>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</si>
  <si>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</si>
  <si>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</si>
  <si>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</si>
  <si>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</si>
  <si>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</si>
  <si>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</si>
  <si>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</si>
  <si>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</si>
  <si>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</si>
  <si>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</si>
  <si>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</si>
  <si>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</si>
  <si>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</si>
  <si>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</si>
  <si>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</si>
  <si>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</si>
  <si>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</si>
  <si>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</si>
  <si>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</si>
  <si>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</si>
  <si>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</si>
  <si>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</si>
  <si>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</si>
  <si>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</si>
  <si>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</si>
  <si>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</si>
  <si>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</si>
  <si>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</si>
  <si>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</si>
  <si>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</si>
  <si>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</si>
  <si>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</si>
  <si>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</si>
  <si>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</si>
  <si>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</si>
  <si>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</si>
  <si>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</si>
  <si>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</si>
  <si>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</si>
  <si>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</si>
  <si>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</si>
  <si>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</si>
  <si>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</si>
  <si>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</si>
  <si>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</si>
  <si>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</si>
  <si>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</si>
  <si>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</si>
  <si>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</si>
  <si>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</si>
  <si>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</si>
  <si>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</si>
  <si>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</si>
  <si>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</si>
  <si>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</si>
  <si>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</si>
  <si>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</si>
  <si>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</si>
  <si>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</si>
  <si>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</si>
  <si>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</si>
  <si>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</si>
  <si>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</si>
  <si>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</si>
  <si>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</si>
  <si>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</si>
  <si>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</si>
  <si>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</si>
  <si>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</si>
  <si>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</si>
  <si>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</si>
  <si>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</si>
  <si>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</si>
  <si>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</si>
  <si>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</si>
  <si>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</si>
  <si>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</si>
  <si>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</si>
  <si>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</si>
  <si>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</si>
  <si>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</si>
  <si>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</si>
  <si>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</si>
  <si>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</si>
  <si>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</si>
  <si>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</si>
  <si>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</si>
  <si>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</si>
  <si>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</si>
  <si>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</si>
  <si>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</si>
  <si>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</si>
  <si>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</si>
  <si>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</si>
  <si>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</si>
  <si>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</si>
  <si>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</si>
  <si>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</si>
  <si>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</si>
  <si>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</si>
  <si>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</si>
  <si>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</si>
  <si>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</si>
  <si>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</si>
  <si>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</si>
  <si>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</si>
  <si>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</si>
  <si>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</si>
  <si>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</si>
  <si>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</si>
  <si>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</si>
  <si>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</si>
  <si>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</si>
  <si>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</si>
  <si>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</si>
  <si>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</si>
  <si>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</si>
  <si>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</si>
  <si>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</si>
  <si>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</si>
  <si>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</si>
  <si>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</si>
  <si>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</si>
  <si>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福島県棚倉町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</si>
  <si>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</si>
  <si>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</si>
  <si>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</si>
  <si>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</si>
  <si>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</si>
  <si>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</si>
  <si>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</si>
  <si>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</si>
  <si>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</si>
  <si>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</si>
  <si>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</si>
  <si>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</si>
  <si>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</si>
  <si>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</si>
  <si>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</si>
  <si>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</si>
  <si>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</si>
  <si>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</si>
  <si>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</si>
  <si>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</si>
  <si>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</si>
  <si>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</si>
  <si>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</si>
  <si>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</si>
  <si>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</si>
  <si>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</si>
  <si>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</si>
  <si>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</si>
  <si>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</si>
  <si>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</si>
  <si>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</si>
  <si>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</si>
  <si>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</si>
  <si>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</si>
  <si>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</si>
  <si>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</si>
  <si>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</si>
  <si>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</si>
  <si>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</si>
  <si>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</si>
  <si>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</si>
  <si>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</si>
  <si>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</si>
  <si>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</si>
  <si>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</si>
  <si>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</si>
  <si>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</si>
  <si>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</si>
  <si>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</si>
  <si>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</si>
  <si>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</si>
  <si>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</si>
  <si>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</si>
  <si>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</si>
  <si>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</si>
  <si>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</si>
  <si>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</si>
  <si>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</si>
  <si>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</si>
  <si>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</si>
  <si>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</si>
  <si>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</si>
  <si>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</si>
  <si>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</si>
  <si>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</si>
  <si>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</si>
  <si>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</si>
  <si>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</si>
  <si>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</si>
  <si>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</si>
  <si>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</si>
  <si>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</si>
  <si>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</si>
  <si>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</si>
  <si>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</si>
  <si>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</si>
  <si>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</si>
  <si>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</si>
  <si>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</si>
  <si>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</si>
  <si>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</si>
  <si>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</si>
  <si>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</si>
  <si>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</si>
  <si>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</si>
  <si>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</si>
  <si>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</si>
  <si>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</si>
  <si>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</si>
  <si>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</si>
  <si>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</si>
  <si>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</si>
  <si>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</si>
  <si>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</si>
  <si>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</si>
  <si>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</si>
  <si>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</si>
  <si>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</si>
  <si>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</si>
  <si>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</si>
  <si>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</si>
  <si>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</si>
  <si>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</si>
  <si>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</si>
  <si>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</si>
  <si>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</si>
  <si>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</si>
  <si>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</si>
  <si>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</si>
  <si>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</si>
  <si>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</si>
  <si>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</si>
  <si>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</si>
  <si>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</si>
  <si>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</si>
  <si>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</si>
  <si>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</si>
  <si>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</si>
  <si>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</si>
  <si>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</si>
  <si>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</si>
  <si>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</si>
  <si>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</si>
  <si>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</si>
  <si>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</si>
  <si>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</si>
  <si>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</si>
  <si>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</si>
  <si>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</si>
  <si>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</si>
  <si>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</si>
  <si>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</si>
  <si>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</si>
  <si>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</si>
  <si>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</si>
  <si>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</si>
  <si>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</si>
  <si>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</si>
  <si>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</si>
  <si>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</si>
  <si>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</si>
  <si>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</si>
  <si>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</si>
  <si>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</si>
  <si>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</si>
  <si>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</si>
  <si>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</si>
  <si>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</si>
  <si>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</si>
  <si>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</si>
  <si>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</si>
  <si>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</si>
  <si>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</si>
  <si>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福島県棚倉町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</si>
  <si>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</si>
  <si>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</si>
  <si>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</si>
  <si>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</si>
  <si>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</si>
  <si>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</si>
  <si>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</si>
  <si>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</si>
  <si>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</si>
  <si>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</si>
  <si>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</si>
  <si>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</si>
  <si>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</si>
  <si>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</si>
  <si>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</si>
  <si>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</si>
  <si>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</si>
  <si>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</si>
  <si>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</si>
  <si>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</si>
  <si>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</si>
  <si>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</si>
  <si>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</si>
  <si>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</si>
  <si>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</si>
  <si>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</si>
  <si>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</si>
  <si>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</si>
  <si>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</si>
  <si>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</si>
  <si>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</si>
  <si>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</si>
  <si>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</si>
  <si>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</si>
  <si>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</si>
  <si>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</si>
  <si>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</si>
  <si>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</si>
  <si>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</si>
  <si>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</si>
  <si>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</si>
  <si>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</si>
  <si>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</si>
  <si>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</si>
  <si>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</si>
  <si>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</si>
  <si>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</si>
  <si>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</si>
  <si>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</si>
  <si>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</si>
  <si>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</si>
  <si>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</si>
  <si>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</si>
  <si>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</si>
  <si>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</si>
  <si>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</si>
  <si>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</si>
  <si>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</si>
  <si>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</si>
  <si>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</si>
  <si>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</si>
  <si>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</si>
  <si>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</si>
  <si>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</si>
  <si>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</si>
  <si>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</si>
  <si>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</si>
  <si>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</si>
  <si>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</si>
  <si>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</si>
  <si>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</si>
  <si>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</si>
  <si>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</si>
  <si>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</si>
  <si>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</si>
  <si>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</si>
  <si>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</si>
  <si>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</si>
  <si>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</si>
  <si>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</si>
  <si>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</si>
  <si>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</si>
  <si>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</si>
  <si>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</si>
  <si>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</si>
  <si>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</si>
  <si>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</si>
  <si>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</si>
  <si>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</si>
  <si>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</si>
  <si>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</si>
  <si>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</si>
  <si>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</si>
  <si>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</si>
  <si>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</si>
  <si>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</si>
  <si>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</si>
  <si>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</si>
  <si>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</si>
  <si>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</si>
  <si>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</si>
  <si>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</si>
  <si>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</si>
  <si>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</si>
  <si>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</si>
  <si>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</si>
  <si>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</si>
  <si>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</si>
  <si>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</si>
  <si>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</si>
  <si>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</si>
  <si>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</si>
  <si>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</si>
  <si>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</si>
  <si>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</si>
  <si>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</si>
  <si>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</si>
  <si>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</si>
  <si>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</si>
  <si>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</si>
  <si>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</si>
  <si>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</si>
  <si>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</si>
  <si>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</si>
  <si>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</si>
  <si>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</si>
  <si>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</si>
  <si>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</si>
  <si>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</si>
  <si>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</si>
  <si>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</si>
  <si>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</si>
  <si>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</si>
  <si>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</si>
  <si>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</si>
  <si>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</si>
  <si>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</si>
  <si>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</si>
  <si>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</si>
  <si>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</si>
  <si>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</si>
  <si>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</si>
  <si>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</si>
  <si>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</si>
  <si>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</si>
  <si>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</si>
  <si>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</si>
  <si>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</si>
  <si>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</si>
  <si>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</si>
  <si>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</si>
  <si>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</si>
  <si>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</si>
  <si>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</si>
  <si>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</si>
  <si>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</si>
  <si>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</si>
  <si>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</si>
  <si>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</si>
  <si>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</si>
  <si>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</si>
  <si>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</si>
  <si>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</si>
  <si>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</si>
  <si>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</si>
  <si>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</si>
  <si>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</si>
  <si>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</si>
  <si>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</si>
  <si>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</si>
  <si>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</si>
  <si>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</si>
  <si>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</si>
  <si>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</si>
  <si>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</si>
  <si>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</si>
  <si>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</si>
  <si>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</si>
  <si>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</si>
  <si>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</si>
  <si>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</si>
  <si>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4.89</t>
  </si>
  <si>
    <t>▲ 5.25</t>
  </si>
  <si>
    <t>▲ 0.07</t>
  </si>
  <si>
    <t>▲ 7.77</t>
  </si>
  <si>
    <t>上水道事業会計</t>
  </si>
  <si>
    <t>一般会計</t>
  </si>
  <si>
    <t>介護保険特別会計</t>
  </si>
  <si>
    <t>国民健康保険特別会計</t>
  </si>
  <si>
    <t>簡易水道事業特別会計</t>
  </si>
  <si>
    <t>公共下水道事業特別会計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</si>
  <si>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</si>
  <si>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</si>
  <si>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</si>
  <si>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</si>
  <si>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</si>
  <si>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</si>
  <si>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</si>
  <si>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</si>
  <si>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</si>
  <si>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</si>
  <si>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棚倉町活性化協会</t>
    <rPh sb="0" eb="3">
      <t>タナグラマチ</t>
    </rPh>
    <rPh sb="3" eb="6">
      <t>カッセイカ</t>
    </rPh>
    <rPh sb="6" eb="8">
      <t>キョウカイ</t>
    </rPh>
    <phoneticPr fontId="2"/>
  </si>
  <si>
    <t>-</t>
    <phoneticPr fontId="2"/>
  </si>
  <si>
    <t>〇</t>
    <phoneticPr fontId="2"/>
  </si>
  <si>
    <t>ルネサンス棚倉</t>
    <rPh sb="5" eb="7">
      <t>タナグラ</t>
    </rPh>
    <phoneticPr fontId="2"/>
  </si>
  <si>
    <t>まち工房たなぐら</t>
    <rPh sb="2" eb="4">
      <t>コウボウ</t>
    </rPh>
    <phoneticPr fontId="2"/>
  </si>
  <si>
    <t>白河地方土地開発公社</t>
    <rPh sb="0" eb="2">
      <t>シラカワ</t>
    </rPh>
    <rPh sb="2" eb="4">
      <t>チホウ</t>
    </rPh>
    <rPh sb="4" eb="6">
      <t>トチ</t>
    </rPh>
    <rPh sb="6" eb="8">
      <t>カイハツ</t>
    </rPh>
    <rPh sb="8" eb="10">
      <t>コウシャ</t>
    </rPh>
    <phoneticPr fontId="2"/>
  </si>
  <si>
    <t>東白衛生組合</t>
    <rPh sb="0" eb="1">
      <t>ヒガシ</t>
    </rPh>
    <rPh sb="1" eb="2">
      <t>シロ</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</si>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</sst>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6" borderId="75" xfId="12" applyFont="1" applyFill="1" applyBorder="1" applyAlignment="1">
      <alignment horizontal="center" vertical="center"/>
    </xf>
    <xf numFmtId="0" fontId="34" fillId="6" borderId="75" xfId="12" applyFont="1" applyFill="1" applyBorder="1">
      <alignment vertical="center"/>
    </xf>
    <xf numFmtId="0" fontId="34" fillId="6" borderId="0" xfId="12" applyFont="1" applyFill="1">
      <alignment vertical="center"/>
    </xf>
    <xf numFmtId="0" fontId="34" fillId="6" borderId="11" xfId="12" applyFont="1" applyFill="1" applyBorder="1">
      <alignment vertical="center"/>
    </xf>
    <xf numFmtId="0" fontId="34" fillId="6" borderId="12" xfId="12" applyFont="1" applyFill="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4A2-4A32-874A-895C5B8C64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44105</c:v>
                </c:pt>
                <c:pt idx="1">
                  <c:v>50548</c:v>
                </c:pt>
                <c:pt idx="2">
                  <c:v>56974</c:v>
                </c:pt>
                <c:pt idx="3">
                  <c:v>65936</c:v>
                </c:pt>
                <c:pt idx="4">
                  <c:v>68104</c:v>
                </c:pt>
              </c:numCache>
            </c:numRef>
          </c:val>
          <c:smooth val="0"/>
          <c:extLst>
            <c:ext xmlns:c16="http://schemas.microsoft.com/office/drawing/2014/chart" uri="{C3380CC4-5D6E-409C-BE32-E72D297353CC}">
              <c16:uniqueId val="{00000001-14A2-4A32-874A-895C5B8C64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6.25</c:v>
                </c:pt>
                <c:pt idx="1">
                  <c:v>7.42</c:v>
                </c:pt>
                <c:pt idx="2">
                  <c:v>8.69</c:v>
                </c:pt>
                <c:pt idx="3">
                  <c:v>9.27</c:v>
                </c:pt>
                <c:pt idx="4">
                  <c:v>4.1100000000000003</c:v>
                </c:pt>
              </c:numCache>
            </c:numRef>
          </c:val>
          <c:extLst>
            <c:ext xmlns:c16="http://schemas.microsoft.com/office/drawing/2014/chart" uri="{C3380CC4-5D6E-409C-BE32-E72D297353CC}">
              <c16:uniqueId val="{00000000-717D-489C-9811-C96FD5DAFB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21.42</c:v>
                </c:pt>
                <c:pt idx="1">
                  <c:v>17.96</c:v>
                </c:pt>
                <c:pt idx="2">
                  <c:v>19.260000000000002</c:v>
                </c:pt>
                <c:pt idx="3">
                  <c:v>20.92</c:v>
                </c:pt>
                <c:pt idx="4">
                  <c:v>24.5</c:v>
                </c:pt>
              </c:numCache>
            </c:numRef>
          </c:val>
          <c:extLst>
            <c:ext xmlns:c16="http://schemas.microsoft.com/office/drawing/2014/chart" uri="{C3380CC4-5D6E-409C-BE32-E72D297353CC}">
              <c16:uniqueId val="{00000001-717D-489C-9811-C96FD5DAFB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-4.8899999999999997</c:v>
                </c:pt>
                <c:pt idx="1">
                  <c:v>-5.25</c:v>
                </c:pt>
                <c:pt idx="2">
                  <c:v>0.6</c:v>
                </c:pt>
                <c:pt idx="3">
                  <c:v>-7.0000000000000007E-2</c:v>
                </c:pt>
                <c:pt idx="4">
                  <c:v>-7.77</c:v>
                </c:pt>
              </c:numCache>
            </c:numRef>
          </c:val>
          <c:smooth val="0"/>
          <c:extLst>
            <c:ext xmlns:c16="http://schemas.microsoft.com/office/drawing/2014/chart" uri="{C3380CC4-5D6E-409C-BE32-E72D297353CC}">
              <c16:uniqueId val="{00000002-717D-489C-9811-C96FD5DAFB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DFD-4FA0-BA19-C76A52748B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FD-4FA0-BA19-C76A52748BD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DDFD-4FA0-BA19-C76A52748B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DDFD-4FA0-BA19-C76A52748BD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DFD-4FA0-BA19-C76A52748BD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5-DDFD-4FA0-BA19-C76A52748B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1.95</c:v>
                </c:pt>
                <c:pt idx="2">
                  <c:v>#N/A</c:v>
                </c:pt>
                <c:pt idx="3">
                  <c:v>1.06</c:v>
                </c:pt>
                <c:pt idx="4">
                  <c:v>#N/A</c:v>
                </c:pt>
                <c:pt idx="5">
                  <c:v>0.93</c:v>
                </c:pt>
                <c:pt idx="6">
                  <c:v>#N/A</c:v>
                </c:pt>
                <c:pt idx="7">
                  <c:v>0.9</c:v>
                </c:pt>
                <c:pt idx="8">
                  <c:v>#N/A</c:v>
                </c:pt>
                <c:pt idx="9">
                  <c:v>0.32</c:v>
                </c:pt>
              </c:numCache>
            </c:numRef>
          </c:val>
          <c:extLst>
            <c:ext xmlns:c16="http://schemas.microsoft.com/office/drawing/2014/chart" uri="{C3380CC4-5D6E-409C-BE32-E72D297353CC}">
              <c16:uniqueId val="{00000006-DDFD-4FA0-BA19-C76A52748B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1.0900000000000001</c:v>
                </c:pt>
                <c:pt idx="4">
                  <c:v>#N/A</c:v>
                </c:pt>
                <c:pt idx="5">
                  <c:v>1.19</c:v>
                </c:pt>
                <c:pt idx="6">
                  <c:v>#N/A</c:v>
                </c:pt>
                <c:pt idx="7">
                  <c:v>1.1499999999999999</c:v>
                </c:pt>
                <c:pt idx="8">
                  <c:v>#N/A</c:v>
                </c:pt>
                <c:pt idx="9">
                  <c:v>1.34</c:v>
                </c:pt>
              </c:numCache>
            </c:numRef>
          </c:val>
          <c:extLst>
            <c:ext xmlns:c16="http://schemas.microsoft.com/office/drawing/2014/chart" uri="{C3380CC4-5D6E-409C-BE32-E72D297353CC}">
              <c16:uniqueId val="{00000007-DDFD-4FA0-BA19-C76A52748B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6.25</c:v>
                </c:pt>
                <c:pt idx="2">
                  <c:v>#N/A</c:v>
                </c:pt>
                <c:pt idx="3">
                  <c:v>7.41</c:v>
                </c:pt>
                <c:pt idx="4">
                  <c:v>#N/A</c:v>
                </c:pt>
                <c:pt idx="5">
                  <c:v>8.69</c:v>
                </c:pt>
                <c:pt idx="6">
                  <c:v>#N/A</c:v>
                </c:pt>
                <c:pt idx="7">
                  <c:v>9.2799999999999994</c:v>
                </c:pt>
                <c:pt idx="8">
                  <c:v>#N/A</c:v>
                </c:pt>
                <c:pt idx="9">
                  <c:v>4.0999999999999996</c:v>
                </c:pt>
              </c:numCache>
            </c:numRef>
          </c:val>
          <c:extLst>
            <c:ext xmlns:c16="http://schemas.microsoft.com/office/drawing/2014/chart" uri="{C3380CC4-5D6E-409C-BE32-E72D297353CC}">
              <c16:uniqueId val="{00000008-DDFD-4FA0-BA19-C76A52748BD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8.6199999999999992</c:v>
                </c:pt>
                <c:pt idx="2">
                  <c:v>#N/A</c:v>
                </c:pt>
                <c:pt idx="3">
                  <c:v>8.02</c:v>
                </c:pt>
                <c:pt idx="4">
                  <c:v>#N/A</c:v>
                </c:pt>
                <c:pt idx="5">
                  <c:v>6.99</c:v>
                </c:pt>
                <c:pt idx="6">
                  <c:v>#N/A</c:v>
                </c:pt>
                <c:pt idx="7">
                  <c:v>5.98</c:v>
                </c:pt>
                <c:pt idx="8">
                  <c:v>#N/A</c:v>
                </c:pt>
                <c:pt idx="9">
                  <c:v>5.58</c:v>
                </c:pt>
              </c:numCache>
            </c:numRef>
          </c:val>
          <c:extLst>
            <c:ext xmlns:c16="http://schemas.microsoft.com/office/drawing/2014/chart" uri="{C3380CC4-5D6E-409C-BE32-E72D297353CC}">
              <c16:uniqueId val="{00000009-DDFD-4FA0-BA19-C76A52748B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622</c:v>
                </c:pt>
                <c:pt idx="5">
                  <c:v>634</c:v>
                </c:pt>
                <c:pt idx="8">
                  <c:v>644</c:v>
                </c:pt>
                <c:pt idx="11">
                  <c:v>663</c:v>
                </c:pt>
                <c:pt idx="14">
                  <c:v>605</c:v>
                </c:pt>
              </c:numCache>
            </c:numRef>
          </c:val>
          <c:extLst>
            <c:ext xmlns:c16="http://schemas.microsoft.com/office/drawing/2014/chart" uri="{C3380CC4-5D6E-409C-BE32-E72D297353CC}">
              <c16:uniqueId val="{00000000-CA6A-4024-B6B5-D8A769BDB5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6A-4024-B6B5-D8A769BDB5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53</c:v>
                </c:pt>
                <c:pt idx="3">
                  <c:v>53</c:v>
                </c:pt>
                <c:pt idx="6">
                  <c:v>49</c:v>
                </c:pt>
                <c:pt idx="9">
                  <c:v>42</c:v>
                </c:pt>
                <c:pt idx="12">
                  <c:v>42</c:v>
                </c:pt>
              </c:numCache>
            </c:numRef>
          </c:val>
          <c:extLst>
            <c:ext xmlns:c16="http://schemas.microsoft.com/office/drawing/2014/chart" uri="{C3380CC4-5D6E-409C-BE32-E72D297353CC}">
              <c16:uniqueId val="{00000002-CA6A-4024-B6B5-D8A769BDB5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9</c:v>
                </c:pt>
                <c:pt idx="6">
                  <c:v>10</c:v>
                </c:pt>
                <c:pt idx="9">
                  <c:v>12</c:v>
                </c:pt>
                <c:pt idx="12">
                  <c:v>13</c:v>
                </c:pt>
              </c:numCache>
            </c:numRef>
          </c:val>
          <c:extLst>
            <c:ext xmlns:c16="http://schemas.microsoft.com/office/drawing/2014/chart" uri="{C3380CC4-5D6E-409C-BE32-E72D297353CC}">
              <c16:uniqueId val="{00000003-CA6A-4024-B6B5-D8A769BDB5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197</c:v>
                </c:pt>
                <c:pt idx="6">
                  <c:v>195</c:v>
                </c:pt>
                <c:pt idx="9">
                  <c:v>194</c:v>
                </c:pt>
                <c:pt idx="12">
                  <c:v>192</c:v>
                </c:pt>
              </c:numCache>
            </c:numRef>
          </c:val>
          <c:extLst>
            <c:ext xmlns:c16="http://schemas.microsoft.com/office/drawing/2014/chart" uri="{C3380CC4-5D6E-409C-BE32-E72D297353CC}">
              <c16:uniqueId val="{00000004-CA6A-4024-B6B5-D8A769BDB5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6A-4024-B6B5-D8A769BDB5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6A-4024-B6B5-D8A769BDB5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831</c:v>
                </c:pt>
                <c:pt idx="3">
                  <c:v>848</c:v>
                </c:pt>
                <c:pt idx="6">
                  <c:v>864</c:v>
                </c:pt>
                <c:pt idx="9">
                  <c:v>918</c:v>
                </c:pt>
                <c:pt idx="12">
                  <c:v>913</c:v>
                </c:pt>
              </c:numCache>
            </c:numRef>
          </c:val>
          <c:extLst>
            <c:ext xmlns:c16="http://schemas.microsoft.com/office/drawing/2014/chart" uri="{C3380CC4-5D6E-409C-BE32-E72D297353CC}">
              <c16:uniqueId val="{00000007-CA6A-4024-B6B5-D8A769BDB5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486</c:v>
                </c:pt>
                <c:pt idx="2">
                  <c:v>#N/A</c:v>
                </c:pt>
                <c:pt idx="3">
                  <c:v>#N/A</c:v>
                </c:pt>
                <c:pt idx="4">
                  <c:v>473</c:v>
                </c:pt>
                <c:pt idx="5">
                  <c:v>#N/A</c:v>
                </c:pt>
                <c:pt idx="6">
                  <c:v>#N/A</c:v>
                </c:pt>
                <c:pt idx="7">
                  <c:v>474</c:v>
                </c:pt>
                <c:pt idx="8">
                  <c:v>#N/A</c:v>
                </c:pt>
                <c:pt idx="9">
                  <c:v>#N/A</c:v>
                </c:pt>
                <c:pt idx="10">
                  <c:v>503</c:v>
                </c:pt>
                <c:pt idx="11">
                  <c:v>#N/A</c:v>
                </c:pt>
                <c:pt idx="12">
                  <c:v>#N/A</c:v>
                </c:pt>
                <c:pt idx="13">
                  <c:v>555</c:v>
                </c:pt>
                <c:pt idx="14">
                  <c:v>#N/A</c:v>
                </c:pt>
              </c:numCache>
            </c:numRef>
          </c:val>
          <c:smooth val="0"/>
          <c:extLst>
            <c:ext xmlns:c16="http://schemas.microsoft.com/office/drawing/2014/chart" uri="{C3380CC4-5D6E-409C-BE32-E72D297353CC}">
              <c16:uniqueId val="{00000008-CA6A-4024-B6B5-D8A769BDB5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6091</c:v>
                </c:pt>
                <c:pt idx="5">
                  <c:v>6006</c:v>
                </c:pt>
                <c:pt idx="8">
                  <c:v>5926</c:v>
                </c:pt>
                <c:pt idx="11">
                  <c:v>5749</c:v>
                </c:pt>
                <c:pt idx="14">
                  <c:v>5424</c:v>
                </c:pt>
              </c:numCache>
            </c:numRef>
          </c:val>
          <c:extLst>
            <c:ext xmlns:c16="http://schemas.microsoft.com/office/drawing/2014/chart" uri="{C3380CC4-5D6E-409C-BE32-E72D297353CC}">
              <c16:uniqueId val="{00000000-A819-4DEA-81B3-F63CF4416B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c:v>
                </c:pt>
                <c:pt idx="5">
                  <c:v>33</c:v>
                </c:pt>
                <c:pt idx="8">
                  <c:v>22</c:v>
                </c:pt>
                <c:pt idx="11">
                  <c:v>15</c:v>
                </c:pt>
                <c:pt idx="14">
                  <c:v>8</c:v>
                </c:pt>
              </c:numCache>
            </c:numRef>
          </c:val>
          <c:extLst>
            <c:ext xmlns:c16="http://schemas.microsoft.com/office/drawing/2014/chart" uri="{C3380CC4-5D6E-409C-BE32-E72D297353CC}">
              <c16:uniqueId val="{00000001-A819-4DEA-81B3-F63CF4416B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2802</c:v>
                </c:pt>
                <c:pt idx="5">
                  <c:v>2662</c:v>
                </c:pt>
                <c:pt idx="8">
                  <c:v>3091</c:v>
                </c:pt>
                <c:pt idx="11">
                  <c:v>3606</c:v>
                </c:pt>
                <c:pt idx="14">
                  <c:v>4206</c:v>
                </c:pt>
              </c:numCache>
            </c:numRef>
          </c:val>
          <c:extLst>
            <c:ext xmlns:c16="http://schemas.microsoft.com/office/drawing/2014/chart" uri="{C3380CC4-5D6E-409C-BE32-E72D297353CC}">
              <c16:uniqueId val="{00000002-A819-4DEA-81B3-F63CF4416B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19-4DEA-81B3-F63CF4416B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19-4DEA-81B3-F63CF4416B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85</c:v>
                </c:pt>
                <c:pt idx="3">
                  <c:v>96</c:v>
                </c:pt>
                <c:pt idx="6">
                  <c:v>20</c:v>
                </c:pt>
                <c:pt idx="9">
                  <c:v>10</c:v>
                </c:pt>
                <c:pt idx="12">
                  <c:v>0</c:v>
                </c:pt>
              </c:numCache>
            </c:numRef>
          </c:val>
          <c:extLst>
            <c:ext xmlns:c16="http://schemas.microsoft.com/office/drawing/2014/chart" uri="{C3380CC4-5D6E-409C-BE32-E72D297353CC}">
              <c16:uniqueId val="{00000005-A819-4DEA-81B3-F63CF4416B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835</c:v>
                </c:pt>
                <c:pt idx="3">
                  <c:v>799</c:v>
                </c:pt>
                <c:pt idx="6">
                  <c:v>805</c:v>
                </c:pt>
                <c:pt idx="9">
                  <c:v>781</c:v>
                </c:pt>
                <c:pt idx="12">
                  <c:v>797</c:v>
                </c:pt>
              </c:numCache>
            </c:numRef>
          </c:val>
          <c:extLst>
            <c:ext xmlns:c16="http://schemas.microsoft.com/office/drawing/2014/chart" uri="{C3380CC4-5D6E-409C-BE32-E72D297353CC}">
              <c16:uniqueId val="{00000006-A819-4DEA-81B3-F63CF4416B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c:v>
                </c:pt>
                <c:pt idx="3">
                  <c:v>57</c:v>
                </c:pt>
                <c:pt idx="6">
                  <c:v>69</c:v>
                </c:pt>
                <c:pt idx="9">
                  <c:v>62</c:v>
                </c:pt>
                <c:pt idx="12">
                  <c:v>55</c:v>
                </c:pt>
              </c:numCache>
            </c:numRef>
          </c:val>
          <c:extLst>
            <c:ext xmlns:c16="http://schemas.microsoft.com/office/drawing/2014/chart" uri="{C3380CC4-5D6E-409C-BE32-E72D297353CC}">
              <c16:uniqueId val="{00000007-A819-4DEA-81B3-F63CF4416B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2005</c:v>
                </c:pt>
                <c:pt idx="3">
                  <c:v>1947</c:v>
                </c:pt>
                <c:pt idx="6">
                  <c:v>1842</c:v>
                </c:pt>
                <c:pt idx="9">
                  <c:v>1686</c:v>
                </c:pt>
                <c:pt idx="12">
                  <c:v>1643</c:v>
                </c:pt>
              </c:numCache>
            </c:numRef>
          </c:val>
          <c:extLst>
            <c:ext xmlns:c16="http://schemas.microsoft.com/office/drawing/2014/chart" uri="{C3380CC4-5D6E-409C-BE32-E72D297353CC}">
              <c16:uniqueId val="{00000008-A819-4DEA-81B3-F63CF4416B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515</c:v>
                </c:pt>
                <c:pt idx="3">
                  <c:v>462</c:v>
                </c:pt>
                <c:pt idx="6">
                  <c:v>413</c:v>
                </c:pt>
                <c:pt idx="9">
                  <c:v>370</c:v>
                </c:pt>
                <c:pt idx="12">
                  <c:v>328</c:v>
                </c:pt>
              </c:numCache>
            </c:numRef>
          </c:val>
          <c:extLst>
            <c:ext xmlns:c16="http://schemas.microsoft.com/office/drawing/2014/chart" uri="{C3380CC4-5D6E-409C-BE32-E72D297353CC}">
              <c16:uniqueId val="{00000009-A819-4DEA-81B3-F63CF4416B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6325</c:v>
                </c:pt>
                <c:pt idx="3">
                  <c:v>5995</c:v>
                </c:pt>
                <c:pt idx="6">
                  <c:v>5761</c:v>
                </c:pt>
                <c:pt idx="9">
                  <c:v>5403</c:v>
                </c:pt>
                <c:pt idx="12">
                  <c:v>4816</c:v>
                </c:pt>
              </c:numCache>
            </c:numRef>
          </c:val>
          <c:extLst>
            <c:ext xmlns:c16="http://schemas.microsoft.com/office/drawing/2014/chart" uri="{C3380CC4-5D6E-409C-BE32-E72D297353CC}">
              <c16:uniqueId val="{0000000A-A819-4DEA-81B3-F63CF4416B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889</c:v>
                </c:pt>
                <c:pt idx="2">
                  <c:v>#N/A</c:v>
                </c:pt>
                <c:pt idx="3">
                  <c:v>#N/A</c:v>
                </c:pt>
                <c:pt idx="4">
                  <c:v>655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19-4DEA-81B3-F63CF4416B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858</c:v>
                </c:pt>
                <c:pt idx="1">
                  <c:v>995</c:v>
                </c:pt>
                <c:pt idx="2">
                  <c:v>1116</c:v>
                </c:pt>
              </c:numCache>
            </c:numRef>
          </c:val>
          <c:extLst>
            <c:ext xmlns:c16="http://schemas.microsoft.com/office/drawing/2014/chart" uri="{C3380CC4-5D6E-409C-BE32-E72D297353CC}">
              <c16:uniqueId val="{00000000-7C34-4FC2-97C9-58721BC47E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415</c:v>
                </c:pt>
                <c:pt idx="1">
                  <c:v>315</c:v>
                </c:pt>
                <c:pt idx="2">
                  <c:v>365</c:v>
                </c:pt>
              </c:numCache>
            </c:numRef>
          </c:val>
          <c:extLst>
            <c:ext xmlns:c16="http://schemas.microsoft.com/office/drawing/2014/chart" uri="{C3380CC4-5D6E-409C-BE32-E72D297353CC}">
              <c16:uniqueId val="{00000001-7C34-4FC2-97C9-58721BC47E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1525</c:v>
                </c:pt>
                <c:pt idx="1">
                  <c:v>1974</c:v>
                </c:pt>
                <c:pt idx="2">
                  <c:v>2378</c:v>
                </c:pt>
              </c:numCache>
            </c:numRef>
          </c:val>
          <c:extLst>
            <c:ext xmlns:c16="http://schemas.microsoft.com/office/drawing/2014/chart" uri="{C3380CC4-5D6E-409C-BE32-E72D297353CC}">
              <c16:uniqueId val="{00000002-7C34-4FC2-97C9-58721BC47E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令和４年度においては、元利償還金は前年とほぼ変わらなかったものの、控除額の東日本大震災全国緊急防災施策等債償還費が</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百万円減少したこと等が要因となり、実質公債費比率の分子は対前年度比</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　元利償還金については、令和５年後以降は減少見込みではあるものの、今後も各種財政指標を注視し、重点選別主義を徹底した上で計画的に借入を行うことが重要である。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満期一括償還の地方債を利用していない。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令和４年度の将来負担比率の分子が▲</a:t>
          </a:r>
          <a:r>
            <a:rPr kumimoji="1" lang="en-US" altLang="ja-JP" sz="1100">
              <a:solidFill>
                <a:schemeClr val="dk1"/>
              </a:solidFill>
              <a:effectLst/>
              <a:latin typeface="+mn-lt"/>
              <a:ea typeface="+mn-ea"/>
              <a:cs typeface="+mn-cs"/>
            </a:rPr>
            <a:t>1,999</a:t>
          </a:r>
          <a:r>
            <a:rPr kumimoji="1" lang="ja-JP" altLang="ja-JP" sz="1100">
              <a:solidFill>
                <a:schemeClr val="dk1"/>
              </a:solidFill>
              <a:effectLst/>
              <a:latin typeface="+mn-lt"/>
              <a:ea typeface="+mn-ea"/>
              <a:cs typeface="+mn-cs"/>
            </a:rPr>
            <a:t>百万円となったが、主な要因としては、地方債現在高及び債務負担行為に基づく支出予定額、公営企業債等繰入見込額等の減等により将来負担額が減少したことによる。さらに、充当可能基金の増加しており、将来負担比率は負数で推移している。</a:t>
          </a:r>
          <a:endParaRPr lang="ja-JP" altLang="ja-JP" sz="1400">
            <a:effectLst/>
          </a:endParaRPr>
        </a:p>
        <a:p>
          <a:r>
            <a:rPr kumimoji="1" lang="ja-JP" altLang="ja-JP" sz="1100">
              <a:solidFill>
                <a:schemeClr val="dk1"/>
              </a:solidFill>
              <a:effectLst/>
              <a:latin typeface="+mn-lt"/>
              <a:ea typeface="+mn-ea"/>
              <a:cs typeface="+mn-cs"/>
            </a:rPr>
            <a:t>　しかしながら、令和５年度以降の公債費は減少見込みではあるものの、公共施設の老朽化に伴う大規模改修や維持修繕費の増加が課題であることから、引き続き必要性・緊急性・費用対効果等の観点から事業を峻別し、計画的な地方債の発行や充当可能基金の活用等により将来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福島県棚倉町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百万円や地域振興基金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百万円の取り崩しを行ったが、財政調整基金へ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百万円、人材育成基金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百万円、公共施設整備・補修等基金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百万円等を積み立てたことにより、全体の残高は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基金の使途を明確化するとともに、それぞれの目的に沿った事業の実施に向け、今後も計画的な運用に努める。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地域振興基金：町の魅力と活力ある町づくりに向け、福祉、教育、生活環境の形成を図る資金に充てるもの。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スポーツ・レクリエーション基地整備建設基金：棚倉町スポーツ・レクリエーション基地を整備建設する資金に充てるもの。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人材育成基金：町民の人材育成事業の財源として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百万円を取り崩し、ふるさと納税による寄附金等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スポーツ・レクリエーション基地整備建設基金：令和４年度の取崩しは無く、納付金等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地域振興基金：ふるさと納税による寄附金が増加傾向にあることから、計画的に積立を行いながら適宜取り崩して関連事業への充当し、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公共施設整備・補修基金：計画的に積み立てを行い、今後予定される公共施設の大規模補修に備える。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スポーツ・レクリエーション基地整備建設基金：引き続き目的に準じた収入の積み立てを行い、施設の大規模補修に備える。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当初予算財源補填等として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百万取崩したものの、歳計剰余金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市町村民税や固定資産税の増や、ふるさと納税による寄附金の増が要因である。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％が適正とされているため、健全な財政運営を図るための残高を確保しつつ、適正範囲内で運用できるよう管理していく。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令和４年度の取崩しは無く、今後の地方債償還を見据え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令和５年度以降の公債費は減少見込みではあるが、今後の公共施設の大規模改修等による増も見込まれるため、計画的な取り崩しを検討する。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13,277
13,136
159.93
7,672,339
7,405,438
186,998
4,554,940
4,815,841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大型の事業所等が所在していることによる税収が大きいため、財政力指数は類似団体平均を</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上回っているものの、近年はほぼ横ばいで推移している。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今後は、景気低迷や生産年齢人口の減に伴う税収の減少が考えられるため、さらなる歳入の確保に努める必要がある。</a:t>
          </a:r>
          <a:endParaRPr lang="ja-JP" altLang="ja-JP" sz="1400">
            <a:effectLst/>
          </a:endParaRPr>
        </a:p>
        <a:p>
          <a:r>
            <a:rPr kumimoji="1" lang="ja-JP" altLang="ja-JP" sz="1100">
              <a:solidFill>
                <a:schemeClr val="dk1"/>
              </a:solidFill>
              <a:effectLst/>
              <a:latin typeface="+mn-lt"/>
              <a:ea typeface="+mn-ea"/>
              <a:cs typeface="+mn-cs"/>
            </a:rPr>
            <a:t>　また、歳出においては、実施事業の必要性、緊急性、費用対効果等の観点から事業を峻別し、重点選別主義を徹底した上で計画的に歳出削減に取り組み、財政基盤の強化を図っていく。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156104</xdr:rowOff>
    </xdr:from>
    <xdr:to>
      <xdr:col>23</xdr:col>
      <xdr:colOff>133350</xdr:colOff>
      <xdr:row>43</xdr:row>
      <xdr:rowOff>4763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5700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135996</xdr:rowOff>
    </xdr:from>
    <xdr:to>
      <xdr:col>19</xdr:col>
      <xdr:colOff>133350</xdr:colOff>
      <xdr:row>42</xdr:row>
      <xdr:rowOff>156104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3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135996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3268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141940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105304</xdr:rowOff>
    </xdr:from>
    <xdr:to>
      <xdr:col>19</xdr:col>
      <xdr:colOff>184150</xdr:colOff>
      <xdr:row>43</xdr:row>
      <xdr:rowOff>35454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45631</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85196</xdr:rowOff>
    </xdr:from>
    <xdr:to>
      <xdr:col>15</xdr:col>
      <xdr:colOff>133350</xdr:colOff>
      <xdr:row>43</xdr:row>
      <xdr:rowOff>15346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令和４年度の経常収支比率は、対前年度比で</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％増の</a:t>
          </a:r>
          <a:r>
            <a:rPr kumimoji="1" lang="en-US" altLang="ja-JP" sz="1100" baseline="0">
              <a:solidFill>
                <a:schemeClr val="dk1"/>
              </a:solidFill>
              <a:effectLst/>
              <a:latin typeface="+mn-lt"/>
              <a:ea typeface="+mn-ea"/>
              <a:cs typeface="+mn-cs"/>
            </a:rPr>
            <a:t>82.8</a:t>
          </a:r>
          <a:r>
            <a:rPr kumimoji="1" lang="ja-JP" altLang="ja-JP" sz="1100" baseline="0">
              <a:solidFill>
                <a:schemeClr val="dk1"/>
              </a:solidFill>
              <a:effectLst/>
              <a:latin typeface="+mn-lt"/>
              <a:ea typeface="+mn-ea"/>
              <a:cs typeface="+mn-cs"/>
            </a:rPr>
            <a:t>％となり、類似団体平均を</a:t>
          </a:r>
          <a:r>
            <a:rPr kumimoji="1" lang="en-US" altLang="ja-JP" sz="1100" baseline="0">
              <a:solidFill>
                <a:schemeClr val="dk1"/>
              </a:solidFill>
              <a:effectLst/>
              <a:latin typeface="+mn-lt"/>
              <a:ea typeface="+mn-ea"/>
              <a:cs typeface="+mn-cs"/>
            </a:rPr>
            <a:t>3.8</a:t>
          </a:r>
          <a:r>
            <a:rPr kumimoji="1" lang="ja-JP" altLang="ja-JP" sz="1100" baseline="0">
              <a:solidFill>
                <a:schemeClr val="dk1"/>
              </a:solidFill>
              <a:effectLst/>
              <a:latin typeface="+mn-lt"/>
              <a:ea typeface="+mn-ea"/>
              <a:cs typeface="+mn-cs"/>
            </a:rPr>
            <a:t>％下回った。増加した要因としては、一般財源の収入減や物件費、補助費等の経常経費の増が挙げられ、主なものとしては普通交付税の再算定追加交付分の減や原油価格高騰に伴う光熱水費の増が挙げられる。また、公債費の割合が</a:t>
          </a:r>
          <a:r>
            <a:rPr kumimoji="1" lang="en-US" altLang="ja-JP" sz="1100" baseline="0">
              <a:solidFill>
                <a:schemeClr val="dk1"/>
              </a:solidFill>
              <a:effectLst/>
              <a:latin typeface="+mn-lt"/>
              <a:ea typeface="+mn-ea"/>
              <a:cs typeface="+mn-cs"/>
            </a:rPr>
            <a:t>20.0</a:t>
          </a:r>
          <a:r>
            <a:rPr kumimoji="1" lang="ja-JP" altLang="ja-JP" sz="1100" baseline="0">
              <a:solidFill>
                <a:schemeClr val="dk1"/>
              </a:solidFill>
              <a:effectLst/>
              <a:latin typeface="+mn-lt"/>
              <a:ea typeface="+mn-ea"/>
              <a:cs typeface="+mn-cs"/>
            </a:rPr>
            <a:t>％を占めており、令和５年度以降は減少見込みではあるが、公共施設の大規模改修等により引き続き高い水準で推移する可能性もある。</a:t>
          </a:r>
          <a:endParaRPr lang="ja-JP" altLang="ja-JP" sz="1400">
            <a:effectLst/>
          </a:endParaRPr>
        </a:p>
        <a:p>
          <a:r>
            <a:rPr kumimoji="1" lang="ja-JP" altLang="ja-JP" sz="1100" baseline="0">
              <a:solidFill>
                <a:schemeClr val="dk1"/>
              </a:solidFill>
              <a:effectLst/>
              <a:latin typeface="+mn-lt"/>
              <a:ea typeface="+mn-ea"/>
              <a:cs typeface="+mn-cs"/>
            </a:rPr>
            <a:t>　今後もすべての事務事業について点検や見直しを行いながら、さらなる合理化・適正化に努め、比率の改善に取り組んでいく必要がある。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58928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309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25146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3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64</xdr:row>
      <xdr:rowOff>53848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55046"/>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53848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1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令和４年度の決算額は、対前年度比で</a:t>
          </a:r>
          <a:r>
            <a:rPr kumimoji="1" lang="en-US" altLang="ja-JP" sz="1100">
              <a:solidFill>
                <a:schemeClr val="dk1"/>
              </a:solidFill>
              <a:effectLst/>
              <a:latin typeface="+mn-lt"/>
              <a:ea typeface="+mn-ea"/>
              <a:cs typeface="+mn-cs"/>
            </a:rPr>
            <a:t>7,070</a:t>
          </a:r>
          <a:r>
            <a:rPr kumimoji="1" lang="ja-JP" altLang="ja-JP" sz="1100">
              <a:solidFill>
                <a:schemeClr val="dk1"/>
              </a:solidFill>
              <a:effectLst/>
              <a:latin typeface="+mn-lt"/>
              <a:ea typeface="+mn-ea"/>
              <a:cs typeface="+mn-cs"/>
            </a:rPr>
            <a:t>円の増となった。主な要因は、物件費において、ふるさと納税推進事業費の増加や戸籍システムの改修伴い委託料等が増加したことによるものである。　　　　　　　　　　　　　　　　　　　　　</a:t>
          </a:r>
          <a:endParaRPr lang="ja-JP" altLang="ja-JP" sz="1400">
            <a:effectLst/>
          </a:endParaRPr>
        </a:p>
        <a:p>
          <a:r>
            <a:rPr kumimoji="1" lang="ja-JP" altLang="ja-JP" sz="1100">
              <a:solidFill>
                <a:schemeClr val="dk1"/>
              </a:solidFill>
              <a:effectLst/>
              <a:latin typeface="+mn-lt"/>
              <a:ea typeface="+mn-ea"/>
              <a:cs typeface="+mn-cs"/>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50149</xdr:rowOff>
    </xdr:from>
    <xdr:to>
      <xdr:col>23</xdr:col>
      <xdr:colOff>133350</xdr:colOff>
      <xdr:row>81</xdr:row>
      <xdr:rowOff>74519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37599"/>
          <a:ext cx="838200" cy="2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50149</xdr:rowOff>
    </xdr:from>
    <xdr:to>
      <xdr:col>19</xdr:col>
      <xdr:colOff>133350</xdr:colOff>
      <xdr:row>81</xdr:row>
      <xdr:rowOff>156011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937599"/>
          <a:ext cx="8890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81404</xdr:rowOff>
    </xdr:from>
    <xdr:to>
      <xdr:col>15</xdr:col>
      <xdr:colOff>82550</xdr:colOff>
      <xdr:row>81</xdr:row>
      <xdr:rowOff>156011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68854"/>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29180</xdr:rowOff>
    </xdr:from>
    <xdr:to>
      <xdr:col>11</xdr:col>
      <xdr:colOff>31750</xdr:colOff>
      <xdr:row>81</xdr:row>
      <xdr:rowOff>81404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16630"/>
          <a:ext cx="8890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23719</xdr:rowOff>
    </xdr:from>
    <xdr:to>
      <xdr:col>23</xdr:col>
      <xdr:colOff>184150</xdr:colOff>
      <xdr:row>81</xdr:row>
      <xdr:rowOff>125319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116446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170799</xdr:rowOff>
    </xdr:from>
    <xdr:to>
      <xdr:col>19</xdr:col>
      <xdr:colOff>184150</xdr:colOff>
      <xdr:row>81</xdr:row>
      <xdr:rowOff>100949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111126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5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105211</xdr:rowOff>
    </xdr:from>
    <xdr:to>
      <xdr:col>15</xdr:col>
      <xdr:colOff>133350</xdr:colOff>
      <xdr:row>82</xdr:row>
      <xdr:rowOff>35361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45538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30604</xdr:rowOff>
    </xdr:from>
    <xdr:to>
      <xdr:col>11</xdr:col>
      <xdr:colOff>82550</xdr:colOff>
      <xdr:row>81</xdr:row>
      <xdr:rowOff>132204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142381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8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149830</xdr:rowOff>
    </xdr:from>
    <xdr:to>
      <xdr:col>7</xdr:col>
      <xdr:colOff>31750</xdr:colOff>
      <xdr:row>81</xdr:row>
      <xdr:rowOff>79980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90157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ラスパイレス指数は、ほぼ横ばいとなっているが、依然として類似団体平均及び全国町村平均よりも高い水準にある。今後も定員適正化計画による定員管理を行い、一層の給与適正化に努めていく。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144639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0205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104422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人当たりの職員数は、定員適正化計画による定員管理を進めてきた結果、類似団体平均を下回る人数で推移している。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を継続するとともに、民間委託等の事業のアウトソーシングも検討していく。また、職員の適正な配置によって、より効果的・効率的な事業実施に努め、行政サービスの水準の維持、向上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64709</xdr:rowOff>
    </xdr:from>
    <xdr:to>
      <xdr:col>81</xdr:col>
      <xdr:colOff>44450</xdr:colOff>
      <xdr:row>59</xdr:row>
      <xdr:rowOff>80796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8025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47474</xdr:rowOff>
    </xdr:from>
    <xdr:to>
      <xdr:col>77</xdr:col>
      <xdr:colOff>44450</xdr:colOff>
      <xdr:row>59</xdr:row>
      <xdr:rowOff>64709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163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47474</xdr:rowOff>
    </xdr:from>
    <xdr:to>
      <xdr:col>72</xdr:col>
      <xdr:colOff>203200</xdr:colOff>
      <xdr:row>59</xdr:row>
      <xdr:rowOff>75051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16302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75051</xdr:rowOff>
    </xdr:from>
    <xdr:to>
      <xdr:col>68</xdr:col>
      <xdr:colOff>152400</xdr:colOff>
      <xdr:row>59</xdr:row>
      <xdr:rowOff>94585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1906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29996</xdr:rowOff>
    </xdr:from>
    <xdr:to>
      <xdr:col>81</xdr:col>
      <xdr:colOff>95250</xdr:colOff>
      <xdr:row>59</xdr:row>
      <xdr:rowOff>131596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46523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13909</xdr:rowOff>
    </xdr:from>
    <xdr:to>
      <xdr:col>77</xdr:col>
      <xdr:colOff>95250</xdr:colOff>
      <xdr:row>59</xdr:row>
      <xdr:rowOff>115509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125686</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9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168124</xdr:rowOff>
    </xdr:from>
    <xdr:to>
      <xdr:col>73</xdr:col>
      <xdr:colOff>44450</xdr:colOff>
      <xdr:row>59</xdr:row>
      <xdr:rowOff>98274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108451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24251</xdr:rowOff>
    </xdr:from>
    <xdr:to>
      <xdr:col>68</xdr:col>
      <xdr:colOff>203200</xdr:colOff>
      <xdr:row>59</xdr:row>
      <xdr:rowOff>125851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43785</xdr:rowOff>
    </xdr:from>
    <xdr:to>
      <xdr:col>64</xdr:col>
      <xdr:colOff>152400</xdr:colOff>
      <xdr:row>59</xdr:row>
      <xdr:rowOff>145385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155562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直近３年間の借入額は年々減少傾向にあるが、東日本大震災全国緊急防災施策等債償還費の大幅な減少等により分子の控除額が減少し、単年度比率が増加したことに伴い平均比率が増加している。</a:t>
          </a:r>
          <a:endParaRPr lang="ja-JP" altLang="ja-JP" sz="1400">
            <a:effectLst/>
          </a:endParaRPr>
        </a:p>
        <a:p>
          <a:r>
            <a:rPr lang="ja-JP" altLang="ja-JP" sz="1100">
              <a:solidFill>
                <a:schemeClr val="dk1"/>
              </a:solidFill>
              <a:effectLst/>
              <a:latin typeface="+mn-lt"/>
              <a:ea typeface="+mn-ea"/>
              <a:cs typeface="+mn-cs"/>
            </a:rPr>
            <a:t>　なお、公債費は令和４年度までがピークとなっており、令和５年度以降は減少見込みではあるが、依然として全国平均、福島県平均から大きく上回っている状況であるため、新規地方債の発行にあたっては、今後も各種財政指標を注視しながら計画的に借り入れを行うことが重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4763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73469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24871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34695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24871</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73670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166158</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72665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125413</xdr:rowOff>
    </xdr:from>
    <xdr:to>
      <xdr:col>81</xdr:col>
      <xdr:colOff>95250</xdr:colOff>
      <xdr:row>43</xdr:row>
      <xdr:rowOff>55563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97490</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145521</xdr:rowOff>
    </xdr:from>
    <xdr:to>
      <xdr:col>73</xdr:col>
      <xdr:colOff>44450</xdr:colOff>
      <xdr:row>43</xdr:row>
      <xdr:rowOff>75671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60448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将来負担比率が減少した要因としては、地方債残高や債務負担行為に基づく支出予定額、さらには公営企業債等繰入見込額等の減少、一方で充当可能基金の増加や標準財政規模の増加が挙げられる。</a:t>
          </a:r>
          <a:endParaRPr lang="ja-JP" altLang="ja-JP" sz="1400">
            <a:effectLst/>
          </a:endParaRPr>
        </a:p>
        <a:p>
          <a:r>
            <a:rPr kumimoji="1" lang="ja-JP" altLang="ja-JP" sz="1100">
              <a:solidFill>
                <a:schemeClr val="dk1"/>
              </a:solidFill>
              <a:effectLst/>
              <a:latin typeface="+mn-lt"/>
              <a:ea typeface="+mn-ea"/>
              <a:cs typeface="+mn-cs"/>
            </a:rPr>
            <a:t>　今後も重点選別主義を徹底しながら、計画的な地方債の発行や充当可能基金の活用によって、将来負担の軽減に努めていく。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124339</xdr:rowOff>
    </xdr:from>
    <xdr:to>
      <xdr:col>68</xdr:col>
      <xdr:colOff>152400</xdr:colOff>
      <xdr:row>15</xdr:row>
      <xdr:rowOff>28726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2463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73539</xdr:rowOff>
    </xdr:from>
    <xdr:to>
      <xdr:col>68</xdr:col>
      <xdr:colOff>203200</xdr:colOff>
      <xdr:row>15</xdr:row>
      <xdr:rowOff>3689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13866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24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149376</xdr:rowOff>
    </xdr:from>
    <xdr:to>
      <xdr:col>64</xdr:col>
      <xdr:colOff>152400</xdr:colOff>
      <xdr:row>15</xdr:row>
      <xdr:rowOff>79526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64303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6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13,277
13,136
159.93
7,672,339
7,405,438
186,998
4,554,940
4,815,841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人件費に係る経常収支比率は、育児休業復帰職員の人件費が増加した一方で、退職手当負担金率や期末手当の支給率が減となったことで、全体としては対前年度比で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今後も類似団体及び福島県平均と同水準で推移できるよう、定員及び給与の適正化に努めていく。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9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継続して管理経費等の抑制を行っているが原油価格高騰の影響による光熱水費の増により物件費は対前年度比で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％増加したが、類似団体平均値よりは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％低い水準となった。</a:t>
          </a:r>
          <a:endParaRPr lang="ja-JP" altLang="ja-JP" sz="1400">
            <a:effectLst/>
          </a:endParaRPr>
        </a:p>
        <a:p>
          <a:r>
            <a:rPr kumimoji="1" lang="ja-JP" altLang="ja-JP" sz="1100">
              <a:solidFill>
                <a:schemeClr val="dk1"/>
              </a:solidFill>
              <a:effectLst/>
              <a:latin typeface="+mn-lt"/>
              <a:ea typeface="+mn-ea"/>
              <a:cs typeface="+mn-cs"/>
            </a:rPr>
            <a:t>　今後も引き続き管理経費等の節減や事業の効率化に努め、事業全体のコスト削減を図っていく。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01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14</xdr:row>
      <xdr:rowOff>121285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01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14</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1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14</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38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104775</xdr:rowOff>
    </xdr:from>
    <xdr:to>
      <xdr:col>65</xdr:col>
      <xdr:colOff>53975</xdr:colOff>
      <xdr:row>15</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45102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扶助費については、児童手当費の減等により対前年度比で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％減少し、類似団体平均とほぼ同水準となった。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年度以降は微減傾向であるが、今後も引き続き各種手当等の内容精査を行い、適正化を図っていく。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その他の経費は、維持補修費が増加し、操出金は微減となったが、経常一般財源の増により、若干の減となった。</a:t>
          </a:r>
          <a:endParaRPr lang="ja-JP" altLang="ja-JP">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％上回る状況であり、引き続き、企業会計における料金の適正化や各会計のコスト削減を図り、繰出金の抑制に努めていく。</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7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3175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758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57</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令和４年度は、経常経費の東白衛生組合負担金が増加したこと等により、対前年度比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　今後も定期的に補助金の効果検証を行い、費用対効果の低い事業の整理統合・縮小・廃止等により、補助金の適正化に努めていく。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34</xdr:row>
      <xdr:rowOff>27940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11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157480</xdr:rowOff>
    </xdr:from>
    <xdr:to>
      <xdr:col>78</xdr:col>
      <xdr:colOff>69850</xdr:colOff>
      <xdr:row>33</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643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157480</xdr:rowOff>
    </xdr:from>
    <xdr:to>
      <xdr:col>73</xdr:col>
      <xdr:colOff>180975</xdr:colOff>
      <xdr:row>34</xdr:row>
      <xdr:rowOff>73660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6438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34</xdr:row>
      <xdr:rowOff>73660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81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165117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102870</xdr:rowOff>
    </xdr:from>
    <xdr:to>
      <xdr:col>78</xdr:col>
      <xdr:colOff>120650</xdr:colOff>
      <xdr:row>34</xdr:row>
      <xdr:rowOff>33020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43197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106680</xdr:rowOff>
    </xdr:from>
    <xdr:to>
      <xdr:col>74</xdr:col>
      <xdr:colOff>31750</xdr:colOff>
      <xdr:row>33</xdr:row>
      <xdr:rowOff>36830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47007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は、昨年とほぼ横ばいであり、類似団体の平均を大幅に上回る水準となっているが、東日本大震災関連の災害復旧関連事業の償還が終わりを迎えてきているため令和５年度以降は大幅に減少する見込みである。</a:t>
          </a:r>
          <a:endParaRPr lang="ja-JP" altLang="ja-JP" sz="1400">
            <a:effectLst/>
          </a:endParaRPr>
        </a:p>
        <a:p>
          <a:r>
            <a:rPr lang="ja-JP" altLang="ja-JP" sz="1100">
              <a:solidFill>
                <a:schemeClr val="dk1"/>
              </a:solidFill>
              <a:effectLst/>
              <a:latin typeface="+mn-lt"/>
              <a:ea typeface="+mn-ea"/>
              <a:cs typeface="+mn-cs"/>
            </a:rPr>
            <a:t>　なお、現時点で公債費は減少する見込みではあるが、令和５、６年度に起債を財源とした公共施設の大規模改修を予定しているため、公債費の増が見込まれ、引き続き高い水準で推移する可能性もあり、計画的な償還に加え充当可能基金の活用も検討し、適正管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863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113285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818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131572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公債費以外の経費については横ばいで推移してきたが、令和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人件費及び補助費等の減少が大きく、令和４年度においては前年度より物件費や補助費は増加したものの人件費及び扶助費の減少が大きく、類似団体平均及び福島県平均をともに大きく下回る結果となった。</a:t>
          </a:r>
          <a:endParaRPr lang="ja-JP" altLang="ja-JP" sz="1400">
            <a:effectLst/>
          </a:endParaRPr>
        </a:p>
        <a:p>
          <a:r>
            <a:rPr kumimoji="1" lang="ja-JP" altLang="ja-JP" sz="1100">
              <a:solidFill>
                <a:schemeClr val="dk1"/>
              </a:solidFill>
              <a:effectLst/>
              <a:latin typeface="+mn-lt"/>
              <a:ea typeface="+mn-ea"/>
              <a:cs typeface="+mn-cs"/>
            </a:rPr>
            <a:t>　しかし、これは一時的な要因であり、今後も事業の効果を検証しながら、すべての事業の経費節減に努め、さらなる適正化、合理化を図っていく。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156718</xdr:rowOff>
    </xdr:from>
    <xdr:to>
      <xdr:col>82</xdr:col>
      <xdr:colOff>107950</xdr:colOff>
      <xdr:row>74</xdr:row>
      <xdr:rowOff>26416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6725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156718</xdr:rowOff>
    </xdr:from>
    <xdr:to>
      <xdr:col>78</xdr:col>
      <xdr:colOff>69850</xdr:colOff>
      <xdr:row>74</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6725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75</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700000"/>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75</xdr:row>
      <xdr:rowOff>170435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29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55643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105918</xdr:rowOff>
    </xdr:from>
    <xdr:to>
      <xdr:col>78</xdr:col>
      <xdr:colOff>120650</xdr:colOff>
      <xdr:row>74</xdr:row>
      <xdr:rowOff>36068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46245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39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7442</xdr:rowOff>
    </xdr:from>
    <xdr:to>
      <xdr:col>29</xdr:col>
      <xdr:colOff>127000</xdr:colOff>
      <xdr:row>18</xdr:row>
      <xdr:rowOff>13180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1167"/>
          <a:ext cx="647700" cy="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13180</xdr:rowOff>
    </xdr:from>
    <xdr:to>
      <xdr:col>26</xdr:col>
      <xdr:colOff>50800</xdr:colOff>
      <xdr:row>18</xdr:row>
      <xdr:rowOff>59243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6905"/>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50015</xdr:rowOff>
    </xdr:from>
    <xdr:to>
      <xdr:col>22</xdr:col>
      <xdr:colOff>114300</xdr:colOff>
      <xdr:row>18</xdr:row>
      <xdr:rowOff>59243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3740"/>
          <a:ext cx="698500" cy="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50015</xdr:rowOff>
    </xdr:from>
    <xdr:to>
      <xdr:col>18</xdr:col>
      <xdr:colOff>177800</xdr:colOff>
      <xdr:row>18</xdr:row>
      <xdr:rowOff>89083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3740"/>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128092</xdr:rowOff>
    </xdr:from>
    <xdr:to>
      <xdr:col>29</xdr:col>
      <xdr:colOff>177800</xdr:colOff>
      <xdr:row>18</xdr:row>
      <xdr:rowOff>58242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100169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133830</xdr:rowOff>
    </xdr:from>
    <xdr:to>
      <xdr:col>26</xdr:col>
      <xdr:colOff>101600</xdr:colOff>
      <xdr:row>18</xdr:row>
      <xdr:rowOff>63980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48757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8443</xdr:rowOff>
    </xdr:from>
    <xdr:to>
      <xdr:col>22</xdr:col>
      <xdr:colOff>165100</xdr:colOff>
      <xdr:row>18</xdr:row>
      <xdr:rowOff>110043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94820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170665</xdr:rowOff>
    </xdr:from>
    <xdr:to>
      <xdr:col>19</xdr:col>
      <xdr:colOff>38100</xdr:colOff>
      <xdr:row>18</xdr:row>
      <xdr:rowOff>100815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85592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38283</xdr:rowOff>
    </xdr:from>
    <xdr:to>
      <xdr:col>15</xdr:col>
      <xdr:colOff>101600</xdr:colOff>
      <xdr:row>18</xdr:row>
      <xdr:rowOff>139883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124660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150431</xdr:rowOff>
    </xdr:from>
    <xdr:to>
      <xdr:col>29</xdr:col>
      <xdr:colOff>127000</xdr:colOff>
      <xdr:row>35</xdr:row>
      <xdr:rowOff>234976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0781"/>
          <a:ext cx="647700" cy="84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234976</xdr:rowOff>
    </xdr:from>
    <xdr:to>
      <xdr:col>26</xdr:col>
      <xdr:colOff>50800</xdr:colOff>
      <xdr:row>35</xdr:row>
      <xdr:rowOff>288125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5326"/>
          <a:ext cx="698500" cy="5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288125</xdr:rowOff>
    </xdr:from>
    <xdr:to>
      <xdr:col>22</xdr:col>
      <xdr:colOff>114300</xdr:colOff>
      <xdr:row>35</xdr:row>
      <xdr:rowOff>300469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98475"/>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292888</xdr:rowOff>
    </xdr:from>
    <xdr:to>
      <xdr:col>18</xdr:col>
      <xdr:colOff>177800</xdr:colOff>
      <xdr:row>35</xdr:row>
      <xdr:rowOff>300469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03238"/>
          <a:ext cx="698500" cy="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99631</xdr:rowOff>
    </xdr:from>
    <xdr:to>
      <xdr:col>29</xdr:col>
      <xdr:colOff>177800</xdr:colOff>
      <xdr:row>35</xdr:row>
      <xdr:rowOff>201231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287608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184176</xdr:rowOff>
    </xdr:from>
    <xdr:to>
      <xdr:col>26</xdr:col>
      <xdr:colOff>101600</xdr:colOff>
      <xdr:row>35</xdr:row>
      <xdr:rowOff>285776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295953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3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237325</xdr:rowOff>
    </xdr:from>
    <xdr:to>
      <xdr:col>22</xdr:col>
      <xdr:colOff>165100</xdr:colOff>
      <xdr:row>35</xdr:row>
      <xdr:rowOff>338925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6202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249669</xdr:rowOff>
    </xdr:from>
    <xdr:to>
      <xdr:col>19</xdr:col>
      <xdr:colOff>38100</xdr:colOff>
      <xdr:row>36</xdr:row>
      <xdr:rowOff>8369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242088</xdr:rowOff>
    </xdr:from>
    <xdr:to>
      <xdr:col>15</xdr:col>
      <xdr:colOff>101600</xdr:colOff>
      <xdr:row>36</xdr:row>
      <xdr:rowOff>788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10965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2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13,277
13,136
159.93
7,672,339
7,405,438
186,998
4,554,940
4,815,841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88557</xdr:rowOff>
    </xdr:from>
    <xdr:to>
      <xdr:col>24</xdr:col>
      <xdr:colOff>63500</xdr:colOff>
      <xdr:row>37</xdr:row>
      <xdr:rowOff>89268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2207"/>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88557</xdr:rowOff>
    </xdr:from>
    <xdr:to>
      <xdr:col>19</xdr:col>
      <xdr:colOff>177800</xdr:colOff>
      <xdr:row>37</xdr:row>
      <xdr:rowOff>111608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2207"/>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111608</xdr:rowOff>
    </xdr:from>
    <xdr:to>
      <xdr:col>15</xdr:col>
      <xdr:colOff>50800</xdr:colOff>
      <xdr:row>37</xdr:row>
      <xdr:rowOff>127089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5258"/>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127089</xdr:rowOff>
    </xdr:from>
    <xdr:to>
      <xdr:col>10</xdr:col>
      <xdr:colOff>114300</xdr:colOff>
      <xdr:row>37</xdr:row>
      <xdr:rowOff>139205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073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38468</xdr:rowOff>
    </xdr:from>
    <xdr:to>
      <xdr:col>24</xdr:col>
      <xdr:colOff>114300</xdr:colOff>
      <xdr:row>37</xdr:row>
      <xdr:rowOff>140068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37757</xdr:rowOff>
    </xdr:from>
    <xdr:to>
      <xdr:col>20</xdr:col>
      <xdr:colOff>38100</xdr:colOff>
      <xdr:row>37</xdr:row>
      <xdr:rowOff>139357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130484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60808</xdr:rowOff>
    </xdr:from>
    <xdr:to>
      <xdr:col>15</xdr:col>
      <xdr:colOff>101600</xdr:colOff>
      <xdr:row>37</xdr:row>
      <xdr:rowOff>162407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44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153535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76289</xdr:rowOff>
    </xdr:from>
    <xdr:to>
      <xdr:col>10</xdr:col>
      <xdr:colOff>165100</xdr:colOff>
      <xdr:row>38</xdr:row>
      <xdr:rowOff>6438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9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169016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88405</xdr:rowOff>
    </xdr:from>
    <xdr:to>
      <xdr:col>6</xdr:col>
      <xdr:colOff>38100</xdr:colOff>
      <xdr:row>38</xdr:row>
      <xdr:rowOff>18555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83872</xdr:rowOff>
    </xdr:from>
    <xdr:to>
      <xdr:col>24</xdr:col>
      <xdr:colOff>63500</xdr:colOff>
      <xdr:row>57</xdr:row>
      <xdr:rowOff>106004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6522"/>
          <a:ext cx="8382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149351</xdr:rowOff>
    </xdr:from>
    <xdr:to>
      <xdr:col>19</xdr:col>
      <xdr:colOff>177800</xdr:colOff>
      <xdr:row>57</xdr:row>
      <xdr:rowOff>106004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50551"/>
          <a:ext cx="889000" cy="12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149351</xdr:rowOff>
    </xdr:from>
    <xdr:to>
      <xdr:col>15</xdr:col>
      <xdr:colOff>50800</xdr:colOff>
      <xdr:row>57</xdr:row>
      <xdr:rowOff>53377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50551"/>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53377</xdr:rowOff>
    </xdr:from>
    <xdr:to>
      <xdr:col>10</xdr:col>
      <xdr:colOff>114300</xdr:colOff>
      <xdr:row>57</xdr:row>
      <xdr:rowOff>95417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26027"/>
          <a:ext cx="889000" cy="4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33072</xdr:rowOff>
    </xdr:from>
    <xdr:to>
      <xdr:col>24</xdr:col>
      <xdr:colOff>114300</xdr:colOff>
      <xdr:row>57</xdr:row>
      <xdr:rowOff>134672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119449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55204</xdr:rowOff>
    </xdr:from>
    <xdr:to>
      <xdr:col>20</xdr:col>
      <xdr:colOff>38100</xdr:colOff>
      <xdr:row>57</xdr:row>
      <xdr:rowOff>156804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147931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98551</xdr:rowOff>
    </xdr:from>
    <xdr:to>
      <xdr:col>15</xdr:col>
      <xdr:colOff>101600</xdr:colOff>
      <xdr:row>57</xdr:row>
      <xdr:rowOff>28701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45228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7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2577</xdr:rowOff>
    </xdr:from>
    <xdr:to>
      <xdr:col>10</xdr:col>
      <xdr:colOff>165100</xdr:colOff>
      <xdr:row>57</xdr:row>
      <xdr:rowOff>104177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95304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44617</xdr:rowOff>
    </xdr:from>
    <xdr:to>
      <xdr:col>6</xdr:col>
      <xdr:colOff>38100</xdr:colOff>
      <xdr:row>57</xdr:row>
      <xdr:rowOff>146217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137344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157009</xdr:rowOff>
    </xdr:from>
    <xdr:to>
      <xdr:col>24</xdr:col>
      <xdr:colOff>63500</xdr:colOff>
      <xdr:row>79</xdr:row>
      <xdr:rowOff>13545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30109"/>
          <a:ext cx="8382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13545</xdr:rowOff>
    </xdr:from>
    <xdr:to>
      <xdr:col>19</xdr:col>
      <xdr:colOff>177800</xdr:colOff>
      <xdr:row>79</xdr:row>
      <xdr:rowOff>28372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58095"/>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28372</xdr:rowOff>
    </xdr:from>
    <xdr:to>
      <xdr:col>15</xdr:col>
      <xdr:colOff>50800</xdr:colOff>
      <xdr:row>79</xdr:row>
      <xdr:rowOff>34903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29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30037</xdr:rowOff>
    </xdr:from>
    <xdr:to>
      <xdr:col>10</xdr:col>
      <xdr:colOff>114300</xdr:colOff>
      <xdr:row>79</xdr:row>
      <xdr:rowOff>34903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7458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106209</xdr:rowOff>
    </xdr:from>
    <xdr:to>
      <xdr:col>24</xdr:col>
      <xdr:colOff>114300</xdr:colOff>
      <xdr:row>79</xdr:row>
      <xdr:rowOff>36359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21136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134195</xdr:rowOff>
    </xdr:from>
    <xdr:to>
      <xdr:col>20</xdr:col>
      <xdr:colOff>38100</xdr:colOff>
      <xdr:row>79</xdr:row>
      <xdr:rowOff>64345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55472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149022</xdr:rowOff>
    </xdr:from>
    <xdr:to>
      <xdr:col>15</xdr:col>
      <xdr:colOff>101600</xdr:colOff>
      <xdr:row>79</xdr:row>
      <xdr:rowOff>79172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70299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155553</xdr:rowOff>
    </xdr:from>
    <xdr:to>
      <xdr:col>10</xdr:col>
      <xdr:colOff>165100</xdr:colOff>
      <xdr:row>79</xdr:row>
      <xdr:rowOff>85703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76830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150687</xdr:rowOff>
    </xdr:from>
    <xdr:to>
      <xdr:col>6</xdr:col>
      <xdr:colOff>38100</xdr:colOff>
      <xdr:row>79</xdr:row>
      <xdr:rowOff>80837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71964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46447</xdr:rowOff>
    </xdr:from>
    <xdr:to>
      <xdr:col>24</xdr:col>
      <xdr:colOff>63500</xdr:colOff>
      <xdr:row>96</xdr:row>
      <xdr:rowOff>153415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34197"/>
          <a:ext cx="838200" cy="27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46447</xdr:rowOff>
    </xdr:from>
    <xdr:to>
      <xdr:col>19</xdr:col>
      <xdr:colOff>177800</xdr:colOff>
      <xdr:row>97</xdr:row>
      <xdr:rowOff>80198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34197"/>
          <a:ext cx="889000" cy="37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67528</xdr:rowOff>
    </xdr:from>
    <xdr:to>
      <xdr:col>15</xdr:col>
      <xdr:colOff>50800</xdr:colOff>
      <xdr:row>97</xdr:row>
      <xdr:rowOff>80198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98178"/>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67528</xdr:rowOff>
    </xdr:from>
    <xdr:to>
      <xdr:col>10</xdr:col>
      <xdr:colOff>114300</xdr:colOff>
      <xdr:row>97</xdr:row>
      <xdr:rowOff>70337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98178"/>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102615</xdr:rowOff>
    </xdr:from>
    <xdr:to>
      <xdr:col>24</xdr:col>
      <xdr:colOff>114300</xdr:colOff>
      <xdr:row>97</xdr:row>
      <xdr:rowOff>32765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81042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4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167097</xdr:rowOff>
    </xdr:from>
    <xdr:to>
      <xdr:col>20</xdr:col>
      <xdr:colOff>38100</xdr:colOff>
      <xdr:row>95</xdr:row>
      <xdr:rowOff>97247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113774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29398</xdr:rowOff>
    </xdr:from>
    <xdr:to>
      <xdr:col>15</xdr:col>
      <xdr:colOff>101600</xdr:colOff>
      <xdr:row>97</xdr:row>
      <xdr:rowOff>130998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122125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16728</xdr:rowOff>
    </xdr:from>
    <xdr:to>
      <xdr:col>10</xdr:col>
      <xdr:colOff>165100</xdr:colOff>
      <xdr:row>97</xdr:row>
      <xdr:rowOff>118328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134855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19537</xdr:rowOff>
    </xdr:from>
    <xdr:to>
      <xdr:col>6</xdr:col>
      <xdr:colOff>38100</xdr:colOff>
      <xdr:row>97</xdr:row>
      <xdr:rowOff>121137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137664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92590</xdr:rowOff>
    </xdr:from>
    <xdr:to>
      <xdr:col>55</xdr:col>
      <xdr:colOff>0</xdr:colOff>
      <xdr:row>36</xdr:row>
      <xdr:rowOff>145959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64790"/>
          <a:ext cx="838200" cy="5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80045</xdr:rowOff>
    </xdr:from>
    <xdr:to>
      <xdr:col>50</xdr:col>
      <xdr:colOff>114300</xdr:colOff>
      <xdr:row>36</xdr:row>
      <xdr:rowOff>145959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37895"/>
          <a:ext cx="889000" cy="5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80045</xdr:rowOff>
    </xdr:from>
    <xdr:to>
      <xdr:col>45</xdr:col>
      <xdr:colOff>177800</xdr:colOff>
      <xdr:row>36</xdr:row>
      <xdr:rowOff>98301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37895"/>
          <a:ext cx="889000" cy="5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98301</xdr:rowOff>
    </xdr:from>
    <xdr:to>
      <xdr:col>41</xdr:col>
      <xdr:colOff>50800</xdr:colOff>
      <xdr:row>36</xdr:row>
      <xdr:rowOff>146782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70501"/>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41790</xdr:rowOff>
    </xdr:from>
    <xdr:to>
      <xdr:col>55</xdr:col>
      <xdr:colOff>50800</xdr:colOff>
      <xdr:row>36</xdr:row>
      <xdr:rowOff>143390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20217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95159</xdr:rowOff>
    </xdr:from>
    <xdr:to>
      <xdr:col>50</xdr:col>
      <xdr:colOff>165100</xdr:colOff>
      <xdr:row>37</xdr:row>
      <xdr:rowOff>25309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6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29245</xdr:rowOff>
    </xdr:from>
    <xdr:to>
      <xdr:col>46</xdr:col>
      <xdr:colOff>38100</xdr:colOff>
      <xdr:row>33</xdr:row>
      <xdr:rowOff>130845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121972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7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47501</xdr:rowOff>
    </xdr:from>
    <xdr:to>
      <xdr:col>41</xdr:col>
      <xdr:colOff>101600</xdr:colOff>
      <xdr:row>36</xdr:row>
      <xdr:rowOff>149101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140228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1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95982</xdr:rowOff>
    </xdr:from>
    <xdr:to>
      <xdr:col>36</xdr:col>
      <xdr:colOff>165100</xdr:colOff>
      <xdr:row>37</xdr:row>
      <xdr:rowOff>26132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17259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47920</xdr:rowOff>
    </xdr:from>
    <xdr:to>
      <xdr:col>55</xdr:col>
      <xdr:colOff>0</xdr:colOff>
      <xdr:row>58</xdr:row>
      <xdr:rowOff>55001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92020"/>
          <a:ext cx="8382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55001</xdr:rowOff>
    </xdr:from>
    <xdr:to>
      <xdr:col>50</xdr:col>
      <xdr:colOff>114300</xdr:colOff>
      <xdr:row>58</xdr:row>
      <xdr:rowOff>84268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99101"/>
          <a:ext cx="889000" cy="2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84268</xdr:rowOff>
    </xdr:from>
    <xdr:to>
      <xdr:col>45</xdr:col>
      <xdr:colOff>177800</xdr:colOff>
      <xdr:row>58</xdr:row>
      <xdr:rowOff>105253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28368"/>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105253</xdr:rowOff>
    </xdr:from>
    <xdr:to>
      <xdr:col>41</xdr:col>
      <xdr:colOff>50800</xdr:colOff>
      <xdr:row>58</xdr:row>
      <xdr:rowOff>126295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49353"/>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168570</xdr:rowOff>
    </xdr:from>
    <xdr:to>
      <xdr:col>55</xdr:col>
      <xdr:colOff>50800</xdr:colOff>
      <xdr:row>58</xdr:row>
      <xdr:rowOff>98720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146997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4201</xdr:rowOff>
    </xdr:from>
    <xdr:to>
      <xdr:col>50</xdr:col>
      <xdr:colOff>165100</xdr:colOff>
      <xdr:row>58</xdr:row>
      <xdr:rowOff>105801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96928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33468</xdr:rowOff>
    </xdr:from>
    <xdr:to>
      <xdr:col>46</xdr:col>
      <xdr:colOff>38100</xdr:colOff>
      <xdr:row>58</xdr:row>
      <xdr:rowOff>135068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126195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54453</xdr:rowOff>
    </xdr:from>
    <xdr:to>
      <xdr:col>41</xdr:col>
      <xdr:colOff>101600</xdr:colOff>
      <xdr:row>58</xdr:row>
      <xdr:rowOff>156053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147180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75495</xdr:rowOff>
    </xdr:from>
    <xdr:to>
      <xdr:col>36</xdr:col>
      <xdr:colOff>165100</xdr:colOff>
      <xdr:row>59</xdr:row>
      <xdr:rowOff>5645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168222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21326</xdr:rowOff>
    </xdr:from>
    <xdr:to>
      <xdr:col>55</xdr:col>
      <xdr:colOff>0</xdr:colOff>
      <xdr:row>78</xdr:row>
      <xdr:rowOff>27251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94426"/>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27251</xdr:rowOff>
    </xdr:from>
    <xdr:to>
      <xdr:col>50</xdr:col>
      <xdr:colOff>114300</xdr:colOff>
      <xdr:row>78</xdr:row>
      <xdr:rowOff>31668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00351"/>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31668</xdr:rowOff>
    </xdr:from>
    <xdr:to>
      <xdr:col>45</xdr:col>
      <xdr:colOff>177800</xdr:colOff>
      <xdr:row>78</xdr:row>
      <xdr:rowOff>39573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04768"/>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39573</xdr:rowOff>
    </xdr:from>
    <xdr:to>
      <xdr:col>41</xdr:col>
      <xdr:colOff>50800</xdr:colOff>
      <xdr:row>78</xdr:row>
      <xdr:rowOff>88416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12673"/>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141976</xdr:rowOff>
    </xdr:from>
    <xdr:to>
      <xdr:col>55</xdr:col>
      <xdr:colOff>50800</xdr:colOff>
      <xdr:row>78</xdr:row>
      <xdr:rowOff>72126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100611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147901</xdr:rowOff>
    </xdr:from>
    <xdr:to>
      <xdr:col>50</xdr:col>
      <xdr:colOff>165100</xdr:colOff>
      <xdr:row>78</xdr:row>
      <xdr:rowOff>78051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94578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1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152318</xdr:rowOff>
    </xdr:from>
    <xdr:to>
      <xdr:col>46</xdr:col>
      <xdr:colOff>38100</xdr:colOff>
      <xdr:row>78</xdr:row>
      <xdr:rowOff>82468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73595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160223</xdr:rowOff>
    </xdr:from>
    <xdr:to>
      <xdr:col>41</xdr:col>
      <xdr:colOff>101600</xdr:colOff>
      <xdr:row>78</xdr:row>
      <xdr:rowOff>90373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81500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37616</xdr:rowOff>
    </xdr:from>
    <xdr:to>
      <xdr:col>36</xdr:col>
      <xdr:colOff>165100</xdr:colOff>
      <xdr:row>78</xdr:row>
      <xdr:rowOff>139216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130343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0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136216</xdr:rowOff>
    </xdr:from>
    <xdr:to>
      <xdr:col>55</xdr:col>
      <xdr:colOff>0</xdr:colOff>
      <xdr:row>97</xdr:row>
      <xdr:rowOff>143230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66866"/>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136216</xdr:rowOff>
    </xdr:from>
    <xdr:to>
      <xdr:col>50</xdr:col>
      <xdr:colOff>114300</xdr:colOff>
      <xdr:row>98</xdr:row>
      <xdr:rowOff>36779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6866"/>
          <a:ext cx="889000" cy="7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36779</xdr:rowOff>
    </xdr:from>
    <xdr:to>
      <xdr:col>45</xdr:col>
      <xdr:colOff>177800</xdr:colOff>
      <xdr:row>98</xdr:row>
      <xdr:rowOff>37827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38879"/>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7967</xdr:rowOff>
    </xdr:from>
    <xdr:to>
      <xdr:col>41</xdr:col>
      <xdr:colOff>50800</xdr:colOff>
      <xdr:row>98</xdr:row>
      <xdr:rowOff>37827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10067"/>
          <a:ext cx="889000" cy="2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92430</xdr:rowOff>
    </xdr:from>
    <xdr:to>
      <xdr:col>55</xdr:col>
      <xdr:colOff>50800</xdr:colOff>
      <xdr:row>98</xdr:row>
      <xdr:rowOff>22580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85416</xdr:rowOff>
    </xdr:from>
    <xdr:to>
      <xdr:col>50</xdr:col>
      <xdr:colOff>165100</xdr:colOff>
      <xdr:row>98</xdr:row>
      <xdr:rowOff>15566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157429</xdr:rowOff>
    </xdr:from>
    <xdr:to>
      <xdr:col>46</xdr:col>
      <xdr:colOff>38100</xdr:colOff>
      <xdr:row>98</xdr:row>
      <xdr:rowOff>87579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78706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158477</xdr:rowOff>
    </xdr:from>
    <xdr:to>
      <xdr:col>41</xdr:col>
      <xdr:colOff>101600</xdr:colOff>
      <xdr:row>98</xdr:row>
      <xdr:rowOff>88627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79754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128617</xdr:rowOff>
    </xdr:from>
    <xdr:to>
      <xdr:col>36</xdr:col>
      <xdr:colOff>165100</xdr:colOff>
      <xdr:row>98</xdr:row>
      <xdr:rowOff>58767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23709</xdr:rowOff>
    </xdr:from>
    <xdr:to>
      <xdr:col>85</xdr:col>
      <xdr:colOff>127000</xdr:colOff>
      <xdr:row>39</xdr:row>
      <xdr:rowOff>81907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10259"/>
          <a:ext cx="8382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118489</xdr:rowOff>
    </xdr:from>
    <xdr:to>
      <xdr:col>81</xdr:col>
      <xdr:colOff>50800</xdr:colOff>
      <xdr:row>39</xdr:row>
      <xdr:rowOff>23709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33589"/>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118489</xdr:rowOff>
    </xdr:from>
    <xdr:to>
      <xdr:col>76</xdr:col>
      <xdr:colOff>114300</xdr:colOff>
      <xdr:row>39</xdr:row>
      <xdr:rowOff>51000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33589"/>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51000</xdr:rowOff>
    </xdr:from>
    <xdr:to>
      <xdr:col>71</xdr:col>
      <xdr:colOff>177800</xdr:colOff>
      <xdr:row>39</xdr:row>
      <xdr:rowOff>93125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37550"/>
          <a:ext cx="889000" cy="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31107</xdr:rowOff>
    </xdr:from>
    <xdr:to>
      <xdr:col>85</xdr:col>
      <xdr:colOff>177800</xdr:colOff>
      <xdr:row>39</xdr:row>
      <xdr:rowOff>132707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144359</xdr:rowOff>
    </xdr:from>
    <xdr:to>
      <xdr:col>81</xdr:col>
      <xdr:colOff>101600</xdr:colOff>
      <xdr:row>39</xdr:row>
      <xdr:rowOff>74509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43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67689</xdr:rowOff>
    </xdr:from>
    <xdr:to>
      <xdr:col>76</xdr:col>
      <xdr:colOff>165100</xdr:colOff>
      <xdr:row>38</xdr:row>
      <xdr:rowOff>169289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3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200</xdr:rowOff>
    </xdr:from>
    <xdr:to>
      <xdr:col>72</xdr:col>
      <xdr:colOff>38100</xdr:colOff>
      <xdr:row>39</xdr:row>
      <xdr:rowOff>101800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118327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4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42325</xdr:rowOff>
    </xdr:from>
    <xdr:to>
      <xdr:col>67</xdr:col>
      <xdr:colOff>101600</xdr:colOff>
      <xdr:row>39</xdr:row>
      <xdr:rowOff>143925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135052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2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34544</xdr:rowOff>
    </xdr:from>
    <xdr:to>
      <xdr:col>85</xdr:col>
      <xdr:colOff>127000</xdr:colOff>
      <xdr:row>76</xdr:row>
      <xdr:rowOff>40289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6474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40289</xdr:rowOff>
    </xdr:from>
    <xdr:to>
      <xdr:col>81</xdr:col>
      <xdr:colOff>50800</xdr:colOff>
      <xdr:row>76</xdr:row>
      <xdr:rowOff>79952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70489"/>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79952</xdr:rowOff>
    </xdr:from>
    <xdr:to>
      <xdr:col>76</xdr:col>
      <xdr:colOff>114300</xdr:colOff>
      <xdr:row>76</xdr:row>
      <xdr:rowOff>95421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10152"/>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95421</xdr:rowOff>
    </xdr:from>
    <xdr:to>
      <xdr:col>71</xdr:col>
      <xdr:colOff>177800</xdr:colOff>
      <xdr:row>76</xdr:row>
      <xdr:rowOff>111620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256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155194</xdr:rowOff>
    </xdr:from>
    <xdr:to>
      <xdr:col>85</xdr:col>
      <xdr:colOff>177800</xdr:colOff>
      <xdr:row>76</xdr:row>
      <xdr:rowOff>85344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6621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160939</xdr:rowOff>
    </xdr:from>
    <xdr:to>
      <xdr:col>81</xdr:col>
      <xdr:colOff>101600</xdr:colOff>
      <xdr:row>76</xdr:row>
      <xdr:rowOff>91089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107617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7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29152</xdr:rowOff>
    </xdr:from>
    <xdr:to>
      <xdr:col>76</xdr:col>
      <xdr:colOff>165100</xdr:colOff>
      <xdr:row>76</xdr:row>
      <xdr:rowOff>130752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147279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8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44621</xdr:rowOff>
    </xdr:from>
    <xdr:to>
      <xdr:col>72</xdr:col>
      <xdr:colOff>38100</xdr:colOff>
      <xdr:row>76</xdr:row>
      <xdr:rowOff>146221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162748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8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60820</xdr:rowOff>
    </xdr:from>
    <xdr:to>
      <xdr:col>67</xdr:col>
      <xdr:colOff>101600</xdr:colOff>
      <xdr:row>76</xdr:row>
      <xdr:rowOff>162420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7497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8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133496</xdr:rowOff>
    </xdr:from>
    <xdr:to>
      <xdr:col>85</xdr:col>
      <xdr:colOff>127000</xdr:colOff>
      <xdr:row>97</xdr:row>
      <xdr:rowOff>142883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64146"/>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133496</xdr:rowOff>
    </xdr:from>
    <xdr:to>
      <xdr:col>81</xdr:col>
      <xdr:colOff>50800</xdr:colOff>
      <xdr:row>97</xdr:row>
      <xdr:rowOff>146242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64146"/>
          <a:ext cx="8890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146242</xdr:rowOff>
    </xdr:from>
    <xdr:to>
      <xdr:col>76</xdr:col>
      <xdr:colOff>114300</xdr:colOff>
      <xdr:row>98</xdr:row>
      <xdr:rowOff>107614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76892"/>
          <a:ext cx="889000" cy="13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73854</xdr:rowOff>
    </xdr:from>
    <xdr:to>
      <xdr:col>71</xdr:col>
      <xdr:colOff>177800</xdr:colOff>
      <xdr:row>98</xdr:row>
      <xdr:rowOff>107614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75954"/>
          <a:ext cx="889000" cy="3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92083</xdr:rowOff>
    </xdr:from>
    <xdr:to>
      <xdr:col>85</xdr:col>
      <xdr:colOff>177800</xdr:colOff>
      <xdr:row>98</xdr:row>
      <xdr:rowOff>22233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70510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82696</xdr:rowOff>
    </xdr:from>
    <xdr:to>
      <xdr:col>81</xdr:col>
      <xdr:colOff>101600</xdr:colOff>
      <xdr:row>98</xdr:row>
      <xdr:rowOff>12846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3973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95442</xdr:rowOff>
    </xdr:from>
    <xdr:to>
      <xdr:col>76</xdr:col>
      <xdr:colOff>165100</xdr:colOff>
      <xdr:row>98</xdr:row>
      <xdr:rowOff>25592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42119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56814</xdr:rowOff>
    </xdr:from>
    <xdr:to>
      <xdr:col>72</xdr:col>
      <xdr:colOff>38100</xdr:colOff>
      <xdr:row>98</xdr:row>
      <xdr:rowOff>158414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149541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5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23054</xdr:rowOff>
    </xdr:from>
    <xdr:to>
      <xdr:col>67</xdr:col>
      <xdr:colOff>101600</xdr:colOff>
      <xdr:row>98</xdr:row>
      <xdr:rowOff>124654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115781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1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111308</xdr:rowOff>
    </xdr:from>
    <xdr:to>
      <xdr:col>116</xdr:col>
      <xdr:colOff>63500</xdr:colOff>
      <xdr:row>38</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264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111765</xdr:rowOff>
    </xdr:from>
    <xdr:to>
      <xdr:col>111</xdr:col>
      <xdr:colOff>177800</xdr:colOff>
      <xdr:row>38</xdr:row>
      <xdr:rowOff>112291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26865"/>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111468</xdr:rowOff>
    </xdr:from>
    <xdr:to>
      <xdr:col>107</xdr:col>
      <xdr:colOff>50800</xdr:colOff>
      <xdr:row>38</xdr:row>
      <xdr:rowOff>112291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2656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111468</xdr:rowOff>
    </xdr:from>
    <xdr:to>
      <xdr:col>102</xdr:col>
      <xdr:colOff>114300</xdr:colOff>
      <xdr:row>38</xdr:row>
      <xdr:rowOff>111582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2656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60508</xdr:rowOff>
    </xdr:from>
    <xdr:to>
      <xdr:col>116</xdr:col>
      <xdr:colOff>114300</xdr:colOff>
      <xdr:row>38</xdr:row>
      <xdr:rowOff>162108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146885</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60965</xdr:rowOff>
    </xdr:from>
    <xdr:to>
      <xdr:col>112</xdr:col>
      <xdr:colOff>38100</xdr:colOff>
      <xdr:row>38</xdr:row>
      <xdr:rowOff>162565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153692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6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61491</xdr:rowOff>
    </xdr:from>
    <xdr:to>
      <xdr:col>107</xdr:col>
      <xdr:colOff>101600</xdr:colOff>
      <xdr:row>38</xdr:row>
      <xdr:rowOff>163091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154218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6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60668</xdr:rowOff>
    </xdr:from>
    <xdr:to>
      <xdr:col>102</xdr:col>
      <xdr:colOff>165100</xdr:colOff>
      <xdr:row>38</xdr:row>
      <xdr:rowOff>162268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153395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60782</xdr:rowOff>
    </xdr:from>
    <xdr:to>
      <xdr:col>98</xdr:col>
      <xdr:colOff>38100</xdr:colOff>
      <xdr:row>38</xdr:row>
      <xdr:rowOff>162382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153509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6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74702</xdr:rowOff>
    </xdr:from>
    <xdr:to>
      <xdr:col>116</xdr:col>
      <xdr:colOff>63500</xdr:colOff>
      <xdr:row>58</xdr:row>
      <xdr:rowOff>129794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18802"/>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21933</xdr:rowOff>
    </xdr:from>
    <xdr:to>
      <xdr:col>111</xdr:col>
      <xdr:colOff>177800</xdr:colOff>
      <xdr:row>58</xdr:row>
      <xdr:rowOff>74702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66033"/>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21933</xdr:rowOff>
    </xdr:from>
    <xdr:to>
      <xdr:col>107</xdr:col>
      <xdr:colOff>50800</xdr:colOff>
      <xdr:row>58</xdr:row>
      <xdr:rowOff>24714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6603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24714</xdr:rowOff>
    </xdr:from>
    <xdr:to>
      <xdr:col>102</xdr:col>
      <xdr:colOff>114300</xdr:colOff>
      <xdr:row>58</xdr:row>
      <xdr:rowOff>27495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968814"/>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78994</xdr:rowOff>
    </xdr:from>
    <xdr:to>
      <xdr:col>116</xdr:col>
      <xdr:colOff>114300</xdr:colOff>
      <xdr:row>59</xdr:row>
      <xdr:rowOff>9144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165371</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23902</xdr:rowOff>
    </xdr:from>
    <xdr:to>
      <xdr:col>112</xdr:col>
      <xdr:colOff>38100</xdr:colOff>
      <xdr:row>58</xdr:row>
      <xdr:rowOff>125502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116629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6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142583</xdr:rowOff>
    </xdr:from>
    <xdr:to>
      <xdr:col>107</xdr:col>
      <xdr:colOff>101600</xdr:colOff>
      <xdr:row>58</xdr:row>
      <xdr:rowOff>72733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89260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9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145364</xdr:rowOff>
    </xdr:from>
    <xdr:to>
      <xdr:col>102</xdr:col>
      <xdr:colOff>165100</xdr:colOff>
      <xdr:row>58</xdr:row>
      <xdr:rowOff>75514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92041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148145</xdr:rowOff>
    </xdr:from>
    <xdr:to>
      <xdr:col>98</xdr:col>
      <xdr:colOff>38100</xdr:colOff>
      <xdr:row>58</xdr:row>
      <xdr:rowOff>78295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94822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36846</xdr:rowOff>
    </xdr:from>
    <xdr:to>
      <xdr:col>116</xdr:col>
      <xdr:colOff>63500</xdr:colOff>
      <xdr:row>76</xdr:row>
      <xdr:rowOff>47313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67046"/>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47313</xdr:rowOff>
    </xdr:from>
    <xdr:to>
      <xdr:col>111</xdr:col>
      <xdr:colOff>177800</xdr:colOff>
      <xdr:row>76</xdr:row>
      <xdr:rowOff>75234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077513"/>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75234</xdr:rowOff>
    </xdr:from>
    <xdr:to>
      <xdr:col>107</xdr:col>
      <xdr:colOff>50800</xdr:colOff>
      <xdr:row>76</xdr:row>
      <xdr:rowOff>87122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0543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87122</xdr:rowOff>
    </xdr:from>
    <xdr:to>
      <xdr:col>102</xdr:col>
      <xdr:colOff>114300</xdr:colOff>
      <xdr:row>76</xdr:row>
      <xdr:rowOff>101850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17322"/>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157496</xdr:rowOff>
    </xdr:from>
    <xdr:to>
      <xdr:col>116</xdr:col>
      <xdr:colOff>114300</xdr:colOff>
      <xdr:row>76</xdr:row>
      <xdr:rowOff>87646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135923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9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167963</xdr:rowOff>
    </xdr:from>
    <xdr:to>
      <xdr:col>112</xdr:col>
      <xdr:colOff>38100</xdr:colOff>
      <xdr:row>76</xdr:row>
      <xdr:rowOff>98113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89240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24434</xdr:rowOff>
    </xdr:from>
    <xdr:to>
      <xdr:col>107</xdr:col>
      <xdr:colOff>101600</xdr:colOff>
      <xdr:row>76</xdr:row>
      <xdr:rowOff>126034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117161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36322</xdr:rowOff>
    </xdr:from>
    <xdr:to>
      <xdr:col>102</xdr:col>
      <xdr:colOff>165100</xdr:colOff>
      <xdr:row>76</xdr:row>
      <xdr:rowOff>137922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129049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51050</xdr:rowOff>
    </xdr:from>
    <xdr:to>
      <xdr:col>98</xdr:col>
      <xdr:colOff>38100</xdr:colOff>
      <xdr:row>76</xdr:row>
      <xdr:rowOff>152650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0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143777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住民一人当たりのコストが減少している項目が多数ある中で、歳出決算総額は住民一人当たり</a:t>
          </a:r>
          <a:r>
            <a:rPr kumimoji="1" lang="en-US" altLang="ja-JP" sz="1100">
              <a:solidFill>
                <a:schemeClr val="dk1"/>
              </a:solidFill>
              <a:effectLst/>
              <a:latin typeface="+mn-lt"/>
              <a:ea typeface="+mn-ea"/>
              <a:cs typeface="+mn-cs"/>
            </a:rPr>
            <a:t>559,872</a:t>
          </a:r>
          <a:r>
            <a:rPr kumimoji="1" lang="ja-JP" altLang="ja-JP" sz="1100">
              <a:solidFill>
                <a:schemeClr val="dk1"/>
              </a:solidFill>
              <a:effectLst/>
              <a:latin typeface="+mn-lt"/>
              <a:ea typeface="+mn-ea"/>
              <a:cs typeface="+mn-cs"/>
            </a:rPr>
            <a:t>円、対前年比で</a:t>
          </a:r>
          <a:r>
            <a:rPr kumimoji="1" lang="en-US" altLang="ja-JP" sz="1100">
              <a:solidFill>
                <a:schemeClr val="dk1"/>
              </a:solidFill>
              <a:effectLst/>
              <a:latin typeface="+mn-lt"/>
              <a:ea typeface="+mn-ea"/>
              <a:cs typeface="+mn-cs"/>
            </a:rPr>
            <a:t>14,398</a:t>
          </a:r>
          <a:r>
            <a:rPr kumimoji="1" lang="ja-JP" altLang="ja-JP" sz="1100">
              <a:solidFill>
                <a:schemeClr val="dk1"/>
              </a:solidFill>
              <a:effectLst/>
              <a:latin typeface="+mn-lt"/>
              <a:ea typeface="+mn-ea"/>
              <a:cs typeface="+mn-cs"/>
            </a:rPr>
            <a:t>円の減となった。これは、令和元年台風第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号の災害復旧事業の事業進捗に伴い災害復旧費が</a:t>
          </a:r>
          <a:r>
            <a:rPr kumimoji="1" lang="en-US" altLang="ja-JP" sz="1100">
              <a:solidFill>
                <a:schemeClr val="dk1"/>
              </a:solidFill>
              <a:effectLst/>
              <a:latin typeface="+mn-lt"/>
              <a:ea typeface="+mn-ea"/>
              <a:cs typeface="+mn-cs"/>
            </a:rPr>
            <a:t>17,821</a:t>
          </a:r>
          <a:r>
            <a:rPr kumimoji="1" lang="ja-JP" altLang="ja-JP" sz="1100">
              <a:solidFill>
                <a:schemeClr val="dk1"/>
              </a:solidFill>
              <a:effectLst/>
              <a:latin typeface="+mn-lt"/>
              <a:ea typeface="+mn-ea"/>
              <a:cs typeface="+mn-cs"/>
            </a:rPr>
            <a:t>円の減、令和３年度に実施した新型コロナウイルス感染症関連の給付事業の減により扶助費が</a:t>
          </a:r>
          <a:r>
            <a:rPr kumimoji="1" lang="en-US" altLang="ja-JP" sz="1100">
              <a:solidFill>
                <a:schemeClr val="dk1"/>
              </a:solidFill>
              <a:effectLst/>
              <a:latin typeface="+mn-lt"/>
              <a:ea typeface="+mn-ea"/>
              <a:cs typeface="+mn-cs"/>
            </a:rPr>
            <a:t>17,051</a:t>
          </a:r>
          <a:r>
            <a:rPr kumimoji="1" lang="ja-JP" altLang="ja-JP" sz="1100">
              <a:solidFill>
                <a:schemeClr val="dk1"/>
              </a:solidFill>
              <a:effectLst/>
              <a:latin typeface="+mn-lt"/>
              <a:ea typeface="+mn-ea"/>
              <a:cs typeface="+mn-cs"/>
            </a:rPr>
            <a:t>円減少したことが主な要因と考えられる。一方で、令和４年度においては、新型コロナウイルス感染症対応緊急経済対策関連事業等の補助費が</a:t>
          </a:r>
          <a:r>
            <a:rPr kumimoji="1" lang="en-US" altLang="ja-JP" sz="1100">
              <a:solidFill>
                <a:schemeClr val="dk1"/>
              </a:solidFill>
              <a:effectLst/>
              <a:latin typeface="+mn-lt"/>
              <a:ea typeface="+mn-ea"/>
              <a:cs typeface="+mn-cs"/>
            </a:rPr>
            <a:t>11,673</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　なお、公債費が年々上昇しており、令和４年度は類似団体平均を上回って住民一人当たり</a:t>
          </a:r>
          <a:r>
            <a:rPr kumimoji="1" lang="en-US" altLang="ja-JP" sz="1100">
              <a:solidFill>
                <a:schemeClr val="dk1"/>
              </a:solidFill>
              <a:effectLst/>
              <a:latin typeface="+mn-lt"/>
              <a:ea typeface="+mn-ea"/>
              <a:cs typeface="+mn-cs"/>
            </a:rPr>
            <a:t>68,800</a:t>
          </a:r>
          <a:r>
            <a:rPr kumimoji="1" lang="ja-JP" altLang="ja-JP" sz="1100">
              <a:solidFill>
                <a:schemeClr val="dk1"/>
              </a:solidFill>
              <a:effectLst/>
              <a:latin typeface="+mn-lt"/>
              <a:ea typeface="+mn-ea"/>
              <a:cs typeface="+mn-cs"/>
            </a:rPr>
            <a:t>円となった。増加の主な要因は、東日本大震災及び令和元年度台風第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号等で被災した施設の復旧事業等をはじめ、平成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年度以降に実施した教育施設の改修工事や社会資本整備総合交付金事業・辺地対策事業等係る地方債借入分の元利償還金増加によるものであり、令和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年度以降は減少傾向になるものの、今後も計画的な償還に加え充当可能基金の活用も検討して適正管理を図る必要がある。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13,277
13,136
159.93
7,672,339
7,405,438
186,998
4,554,940
4,815,841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67854</xdr:rowOff>
    </xdr:from>
    <xdr:to>
      <xdr:col>24</xdr:col>
      <xdr:colOff>63500</xdr:colOff>
      <xdr:row>37</xdr:row>
      <xdr:rowOff>74712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1150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74712</xdr:rowOff>
    </xdr:from>
    <xdr:to>
      <xdr:col>19</xdr:col>
      <xdr:colOff>177800</xdr:colOff>
      <xdr:row>37</xdr:row>
      <xdr:rowOff>85326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18362"/>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85326</xdr:rowOff>
    </xdr:from>
    <xdr:to>
      <xdr:col>15</xdr:col>
      <xdr:colOff>50800</xdr:colOff>
      <xdr:row>37</xdr:row>
      <xdr:rowOff>118636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28976"/>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118636</xdr:rowOff>
    </xdr:from>
    <xdr:to>
      <xdr:col>10</xdr:col>
      <xdr:colOff>114300</xdr:colOff>
      <xdr:row>37</xdr:row>
      <xdr:rowOff>133332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6228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17054</xdr:rowOff>
    </xdr:from>
    <xdr:to>
      <xdr:col>24</xdr:col>
      <xdr:colOff>114300</xdr:colOff>
      <xdr:row>37</xdr:row>
      <xdr:rowOff>118654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166931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23912</xdr:rowOff>
    </xdr:from>
    <xdr:to>
      <xdr:col>20</xdr:col>
      <xdr:colOff>38100</xdr:colOff>
      <xdr:row>37</xdr:row>
      <xdr:rowOff>125512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116639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6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34526</xdr:rowOff>
    </xdr:from>
    <xdr:to>
      <xdr:col>15</xdr:col>
      <xdr:colOff>101600</xdr:colOff>
      <xdr:row>37</xdr:row>
      <xdr:rowOff>136126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127253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7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67836</xdr:rowOff>
    </xdr:from>
    <xdr:to>
      <xdr:col>10</xdr:col>
      <xdr:colOff>165100</xdr:colOff>
      <xdr:row>37</xdr:row>
      <xdr:rowOff>169436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82532</xdr:rowOff>
    </xdr:from>
    <xdr:to>
      <xdr:col>6</xdr:col>
      <xdr:colOff>38100</xdr:colOff>
      <xdr:row>38</xdr:row>
      <xdr:rowOff>12681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6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3809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153012</xdr:rowOff>
    </xdr:from>
    <xdr:to>
      <xdr:col>24</xdr:col>
      <xdr:colOff>63500</xdr:colOff>
      <xdr:row>56</xdr:row>
      <xdr:rowOff>166168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4212"/>
          <a:ext cx="8382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121713</xdr:rowOff>
    </xdr:from>
    <xdr:to>
      <xdr:col>19</xdr:col>
      <xdr:colOff>177800</xdr:colOff>
      <xdr:row>56</xdr:row>
      <xdr:rowOff>166168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80013"/>
          <a:ext cx="889000" cy="38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121713</xdr:rowOff>
    </xdr:from>
    <xdr:to>
      <xdr:col>15</xdr:col>
      <xdr:colOff>50800</xdr:colOff>
      <xdr:row>57</xdr:row>
      <xdr:rowOff>162518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80013"/>
          <a:ext cx="889000" cy="5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130282</xdr:rowOff>
    </xdr:from>
    <xdr:to>
      <xdr:col>10</xdr:col>
      <xdr:colOff>114300</xdr:colOff>
      <xdr:row>57</xdr:row>
      <xdr:rowOff>162518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2932"/>
          <a:ext cx="889000" cy="3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102212</xdr:rowOff>
    </xdr:from>
    <xdr:to>
      <xdr:col>24</xdr:col>
      <xdr:colOff>114300</xdr:colOff>
      <xdr:row>57</xdr:row>
      <xdr:rowOff>32362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80639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115368</xdr:rowOff>
    </xdr:from>
    <xdr:to>
      <xdr:col>20</xdr:col>
      <xdr:colOff>38100</xdr:colOff>
      <xdr:row>57</xdr:row>
      <xdr:rowOff>45518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36645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70913</xdr:rowOff>
    </xdr:from>
    <xdr:to>
      <xdr:col>15</xdr:col>
      <xdr:colOff>101600</xdr:colOff>
      <xdr:row>55</xdr:row>
      <xdr:rowOff>1063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163640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111718</xdr:rowOff>
    </xdr:from>
    <xdr:to>
      <xdr:col>10</xdr:col>
      <xdr:colOff>165100</xdr:colOff>
      <xdr:row>58</xdr:row>
      <xdr:rowOff>41868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32995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79482</xdr:rowOff>
    </xdr:from>
    <xdr:to>
      <xdr:col>6</xdr:col>
      <xdr:colOff>38100</xdr:colOff>
      <xdr:row>58</xdr:row>
      <xdr:rowOff>9632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97600</xdr:rowOff>
    </xdr:from>
    <xdr:to>
      <xdr:col>24</xdr:col>
      <xdr:colOff>63500</xdr:colOff>
      <xdr:row>78</xdr:row>
      <xdr:rowOff>150419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99250"/>
          <a:ext cx="838200" cy="2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97600</xdr:rowOff>
    </xdr:from>
    <xdr:to>
      <xdr:col>19</xdr:col>
      <xdr:colOff>177800</xdr:colOff>
      <xdr:row>79</xdr:row>
      <xdr:rowOff>48400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99250"/>
          <a:ext cx="889000" cy="2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48400</xdr:rowOff>
    </xdr:from>
    <xdr:to>
      <xdr:col>15</xdr:col>
      <xdr:colOff>50800</xdr:colOff>
      <xdr:row>79</xdr:row>
      <xdr:rowOff>65063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92950"/>
          <a:ext cx="8890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65063</xdr:rowOff>
    </xdr:from>
    <xdr:to>
      <xdr:col>10</xdr:col>
      <xdr:colOff>114300</xdr:colOff>
      <xdr:row>79</xdr:row>
      <xdr:rowOff>97282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09613"/>
          <a:ext cx="8890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99619</xdr:rowOff>
    </xdr:from>
    <xdr:to>
      <xdr:col>24</xdr:col>
      <xdr:colOff>114300</xdr:colOff>
      <xdr:row>79</xdr:row>
      <xdr:rowOff>29769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14546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8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46800</xdr:rowOff>
    </xdr:from>
    <xdr:to>
      <xdr:col>20</xdr:col>
      <xdr:colOff>38100</xdr:colOff>
      <xdr:row>77</xdr:row>
      <xdr:rowOff>148400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139527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169050</xdr:rowOff>
    </xdr:from>
    <xdr:to>
      <xdr:col>15</xdr:col>
      <xdr:colOff>101600</xdr:colOff>
      <xdr:row>79</xdr:row>
      <xdr:rowOff>99200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90327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14263</xdr:rowOff>
    </xdr:from>
    <xdr:to>
      <xdr:col>10</xdr:col>
      <xdr:colOff>165100</xdr:colOff>
      <xdr:row>79</xdr:row>
      <xdr:rowOff>115863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106990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46482</xdr:rowOff>
    </xdr:from>
    <xdr:to>
      <xdr:col>6</xdr:col>
      <xdr:colOff>38100</xdr:colOff>
      <xdr:row>79</xdr:row>
      <xdr:rowOff>148082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139209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5257</xdr:rowOff>
    </xdr:from>
    <xdr:to>
      <xdr:col>24</xdr:col>
      <xdr:colOff>63500</xdr:colOff>
      <xdr:row>98</xdr:row>
      <xdr:rowOff>36830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7357"/>
          <a:ext cx="8382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110846</xdr:rowOff>
    </xdr:from>
    <xdr:to>
      <xdr:col>19</xdr:col>
      <xdr:colOff>177800</xdr:colOff>
      <xdr:row>98</xdr:row>
      <xdr:rowOff>36830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41496"/>
          <a:ext cx="889000" cy="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52057</xdr:rowOff>
    </xdr:from>
    <xdr:to>
      <xdr:col>15</xdr:col>
      <xdr:colOff>50800</xdr:colOff>
      <xdr:row>97</xdr:row>
      <xdr:rowOff>110846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82707"/>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52057</xdr:rowOff>
    </xdr:from>
    <xdr:to>
      <xdr:col>10</xdr:col>
      <xdr:colOff>114300</xdr:colOff>
      <xdr:row>97</xdr:row>
      <xdr:rowOff>148437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82707"/>
          <a:ext cx="889000" cy="9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125907</xdr:rowOff>
    </xdr:from>
    <xdr:to>
      <xdr:col>24</xdr:col>
      <xdr:colOff>114300</xdr:colOff>
      <xdr:row>98</xdr:row>
      <xdr:rowOff>56057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104334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157480</xdr:rowOff>
    </xdr:from>
    <xdr:to>
      <xdr:col>20</xdr:col>
      <xdr:colOff>38100</xdr:colOff>
      <xdr:row>98</xdr:row>
      <xdr:rowOff>87630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78757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60046</xdr:rowOff>
    </xdr:from>
    <xdr:to>
      <xdr:col>15</xdr:col>
      <xdr:colOff>101600</xdr:colOff>
      <xdr:row>97</xdr:row>
      <xdr:rowOff>161646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xdr:rowOff>
    </xdr:from>
    <xdr:to>
      <xdr:col>10</xdr:col>
      <xdr:colOff>165100</xdr:colOff>
      <xdr:row>97</xdr:row>
      <xdr:rowOff>102857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119384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97637</xdr:rowOff>
    </xdr:from>
    <xdr:to>
      <xdr:col>6</xdr:col>
      <xdr:colOff>38100</xdr:colOff>
      <xdr:row>98</xdr:row>
      <xdr:rowOff>27787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44314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41859</xdr:rowOff>
    </xdr:from>
    <xdr:to>
      <xdr:col>55</xdr:col>
      <xdr:colOff>0</xdr:colOff>
      <xdr:row>38</xdr:row>
      <xdr:rowOff>136957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56959"/>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8484</xdr:rowOff>
    </xdr:from>
    <xdr:to>
      <xdr:col>50</xdr:col>
      <xdr:colOff>114300</xdr:colOff>
      <xdr:row>38</xdr:row>
      <xdr:rowOff>41859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52134"/>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8484</xdr:rowOff>
    </xdr:from>
    <xdr:to>
      <xdr:col>45</xdr:col>
      <xdr:colOff>177800</xdr:colOff>
      <xdr:row>37</xdr:row>
      <xdr:rowOff>79807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52134"/>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53289</xdr:rowOff>
    </xdr:from>
    <xdr:to>
      <xdr:col>41</xdr:col>
      <xdr:colOff>50800</xdr:colOff>
      <xdr:row>37</xdr:row>
      <xdr:rowOff>79807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9693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162509</xdr:rowOff>
    </xdr:from>
    <xdr:to>
      <xdr:col>50</xdr:col>
      <xdr:colOff>165100</xdr:colOff>
      <xdr:row>38</xdr:row>
      <xdr:rowOff>92659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83786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129134</xdr:rowOff>
    </xdr:from>
    <xdr:to>
      <xdr:col>46</xdr:col>
      <xdr:colOff>38100</xdr:colOff>
      <xdr:row>37</xdr:row>
      <xdr:rowOff>59284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29007</xdr:rowOff>
    </xdr:from>
    <xdr:to>
      <xdr:col>41</xdr:col>
      <xdr:colOff>101600</xdr:colOff>
      <xdr:row>37</xdr:row>
      <xdr:rowOff>130607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121734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46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xdr:rowOff>
    </xdr:from>
    <xdr:to>
      <xdr:col>36</xdr:col>
      <xdr:colOff>165100</xdr:colOff>
      <xdr:row>37</xdr:row>
      <xdr:rowOff>104089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95216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129055</xdr:rowOff>
    </xdr:from>
    <xdr:to>
      <xdr:col>55</xdr:col>
      <xdr:colOff>0</xdr:colOff>
      <xdr:row>57</xdr:row>
      <xdr:rowOff>157302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1705"/>
          <a:ext cx="8382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67356</xdr:rowOff>
    </xdr:from>
    <xdr:to>
      <xdr:col>50</xdr:col>
      <xdr:colOff>114300</xdr:colOff>
      <xdr:row>57</xdr:row>
      <xdr:rowOff>157302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40006"/>
          <a:ext cx="889000" cy="8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67356</xdr:rowOff>
    </xdr:from>
    <xdr:to>
      <xdr:col>45</xdr:col>
      <xdr:colOff>177800</xdr:colOff>
      <xdr:row>57</xdr:row>
      <xdr:rowOff>70602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4000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70602</xdr:rowOff>
    </xdr:from>
    <xdr:to>
      <xdr:col>41</xdr:col>
      <xdr:colOff>50800</xdr:colOff>
      <xdr:row>57</xdr:row>
      <xdr:rowOff>139098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43252"/>
          <a:ext cx="889000" cy="6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78255</xdr:rowOff>
    </xdr:from>
    <xdr:to>
      <xdr:col>55</xdr:col>
      <xdr:colOff>50800</xdr:colOff>
      <xdr:row>58</xdr:row>
      <xdr:rowOff>8405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56682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106502</xdr:rowOff>
    </xdr:from>
    <xdr:to>
      <xdr:col>50</xdr:col>
      <xdr:colOff>165100</xdr:colOff>
      <xdr:row>58</xdr:row>
      <xdr:rowOff>36652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27779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16556</xdr:rowOff>
    </xdr:from>
    <xdr:to>
      <xdr:col>46</xdr:col>
      <xdr:colOff>38100</xdr:colOff>
      <xdr:row>57</xdr:row>
      <xdr:rowOff>118156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134683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19802</xdr:rowOff>
    </xdr:from>
    <xdr:to>
      <xdr:col>41</xdr:col>
      <xdr:colOff>101600</xdr:colOff>
      <xdr:row>57</xdr:row>
      <xdr:rowOff>121402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137929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6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88298</xdr:rowOff>
    </xdr:from>
    <xdr:to>
      <xdr:col>36</xdr:col>
      <xdr:colOff>165100</xdr:colOff>
      <xdr:row>58</xdr:row>
      <xdr:rowOff>18448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9575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159179</xdr:rowOff>
    </xdr:from>
    <xdr:to>
      <xdr:col>55</xdr:col>
      <xdr:colOff>0</xdr:colOff>
      <xdr:row>77</xdr:row>
      <xdr:rowOff>151783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89379"/>
          <a:ext cx="838200" cy="1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125315</xdr:rowOff>
    </xdr:from>
    <xdr:to>
      <xdr:col>50</xdr:col>
      <xdr:colOff>114300</xdr:colOff>
      <xdr:row>77</xdr:row>
      <xdr:rowOff>151783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26965"/>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125315</xdr:rowOff>
    </xdr:from>
    <xdr:to>
      <xdr:col>45</xdr:col>
      <xdr:colOff>177800</xdr:colOff>
      <xdr:row>78</xdr:row>
      <xdr:rowOff>72720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26965"/>
          <a:ext cx="889000" cy="1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72720</xdr:rowOff>
    </xdr:from>
    <xdr:to>
      <xdr:col>41</xdr:col>
      <xdr:colOff>50800</xdr:colOff>
      <xdr:row>78</xdr:row>
      <xdr:rowOff>121233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45820"/>
          <a:ext cx="889000" cy="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108379</xdr:rowOff>
    </xdr:from>
    <xdr:to>
      <xdr:col>55</xdr:col>
      <xdr:colOff>50800</xdr:colOff>
      <xdr:row>77</xdr:row>
      <xdr:rowOff>38529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3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86806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100983</xdr:rowOff>
    </xdr:from>
    <xdr:to>
      <xdr:col>50</xdr:col>
      <xdr:colOff>165100</xdr:colOff>
      <xdr:row>78</xdr:row>
      <xdr:rowOff>31133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22260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74515</xdr:rowOff>
    </xdr:from>
    <xdr:to>
      <xdr:col>46</xdr:col>
      <xdr:colOff>38100</xdr:colOff>
      <xdr:row>78</xdr:row>
      <xdr:rowOff>4665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21920</xdr:rowOff>
    </xdr:from>
    <xdr:to>
      <xdr:col>41</xdr:col>
      <xdr:colOff>101600</xdr:colOff>
      <xdr:row>78</xdr:row>
      <xdr:rowOff>123520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114647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70433</xdr:rowOff>
    </xdr:from>
    <xdr:to>
      <xdr:col>36</xdr:col>
      <xdr:colOff>165100</xdr:colOff>
      <xdr:row>79</xdr:row>
      <xdr:rowOff>583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163160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3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23605</xdr:rowOff>
    </xdr:from>
    <xdr:to>
      <xdr:col>55</xdr:col>
      <xdr:colOff>0</xdr:colOff>
      <xdr:row>98</xdr:row>
      <xdr:rowOff>58699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25705"/>
          <a:ext cx="8382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141731</xdr:rowOff>
    </xdr:from>
    <xdr:to>
      <xdr:col>50</xdr:col>
      <xdr:colOff>114300</xdr:colOff>
      <xdr:row>98</xdr:row>
      <xdr:rowOff>23605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72381"/>
          <a:ext cx="889000" cy="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141731</xdr:rowOff>
    </xdr:from>
    <xdr:to>
      <xdr:col>45</xdr:col>
      <xdr:colOff>177800</xdr:colOff>
      <xdr:row>98</xdr:row>
      <xdr:rowOff>19216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72381"/>
          <a:ext cx="8890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19216</xdr:rowOff>
    </xdr:from>
    <xdr:to>
      <xdr:col>41</xdr:col>
      <xdr:colOff>50800</xdr:colOff>
      <xdr:row>98</xdr:row>
      <xdr:rowOff>27629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21316"/>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7899</xdr:rowOff>
    </xdr:from>
    <xdr:to>
      <xdr:col>55</xdr:col>
      <xdr:colOff>50800</xdr:colOff>
      <xdr:row>98</xdr:row>
      <xdr:rowOff>109499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94276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144255</xdr:rowOff>
    </xdr:from>
    <xdr:to>
      <xdr:col>50</xdr:col>
      <xdr:colOff>165100</xdr:colOff>
      <xdr:row>98</xdr:row>
      <xdr:rowOff>74405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65532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90931</xdr:rowOff>
    </xdr:from>
    <xdr:to>
      <xdr:col>46</xdr:col>
      <xdr:colOff>38100</xdr:colOff>
      <xdr:row>98</xdr:row>
      <xdr:rowOff>21081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139866</xdr:rowOff>
    </xdr:from>
    <xdr:to>
      <xdr:col>41</xdr:col>
      <xdr:colOff>101600</xdr:colOff>
      <xdr:row>98</xdr:row>
      <xdr:rowOff>70016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61143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148279</xdr:rowOff>
    </xdr:from>
    <xdr:to>
      <xdr:col>36</xdr:col>
      <xdr:colOff>165100</xdr:colOff>
      <xdr:row>98</xdr:row>
      <xdr:rowOff>78429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69556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131604</xdr:rowOff>
    </xdr:from>
    <xdr:to>
      <xdr:col>85</xdr:col>
      <xdr:colOff>127000</xdr:colOff>
      <xdr:row>38</xdr:row>
      <xdr:rowOff>139833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4670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131604</xdr:rowOff>
    </xdr:from>
    <xdr:to>
      <xdr:col>81</xdr:col>
      <xdr:colOff>50800</xdr:colOff>
      <xdr:row>38</xdr:row>
      <xdr:rowOff>161436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46704"/>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150596</xdr:rowOff>
    </xdr:from>
    <xdr:to>
      <xdr:col>76</xdr:col>
      <xdr:colOff>114300</xdr:colOff>
      <xdr:row>38</xdr:row>
      <xdr:rowOff>161436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569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150596</xdr:rowOff>
    </xdr:from>
    <xdr:to>
      <xdr:col>71</xdr:col>
      <xdr:colOff>177800</xdr:colOff>
      <xdr:row>39</xdr:row>
      <xdr:rowOff>22428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5696"/>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89033</xdr:rowOff>
    </xdr:from>
    <xdr:to>
      <xdr:col>85</xdr:col>
      <xdr:colOff>177800</xdr:colOff>
      <xdr:row>39</xdr:row>
      <xdr:rowOff>19183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3960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80804</xdr:rowOff>
    </xdr:from>
    <xdr:to>
      <xdr:col>81</xdr:col>
      <xdr:colOff>101600</xdr:colOff>
      <xdr:row>39</xdr:row>
      <xdr:rowOff>10954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2081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110636</xdr:rowOff>
    </xdr:from>
    <xdr:to>
      <xdr:col>76</xdr:col>
      <xdr:colOff>165100</xdr:colOff>
      <xdr:row>39</xdr:row>
      <xdr:rowOff>40786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31913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99796</xdr:rowOff>
    </xdr:from>
    <xdr:to>
      <xdr:col>72</xdr:col>
      <xdr:colOff>38100</xdr:colOff>
      <xdr:row>39</xdr:row>
      <xdr:rowOff>29946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21073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143078</xdr:rowOff>
    </xdr:from>
    <xdr:to>
      <xdr:col>67</xdr:col>
      <xdr:colOff>101600</xdr:colOff>
      <xdr:row>39</xdr:row>
      <xdr:rowOff>73228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64355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152200</xdr:rowOff>
    </xdr:from>
    <xdr:to>
      <xdr:col>85</xdr:col>
      <xdr:colOff>127000</xdr:colOff>
      <xdr:row>57</xdr:row>
      <xdr:rowOff>18866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3400"/>
          <a:ext cx="838200" cy="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141607</xdr:rowOff>
    </xdr:from>
    <xdr:to>
      <xdr:col>81</xdr:col>
      <xdr:colOff>50800</xdr:colOff>
      <xdr:row>57</xdr:row>
      <xdr:rowOff>18866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42807"/>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141607</xdr:rowOff>
    </xdr:from>
    <xdr:to>
      <xdr:col>76</xdr:col>
      <xdr:colOff>114300</xdr:colOff>
      <xdr:row>57</xdr:row>
      <xdr:rowOff>17966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42807"/>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17966</xdr:rowOff>
    </xdr:from>
    <xdr:to>
      <xdr:col>71</xdr:col>
      <xdr:colOff>177800</xdr:colOff>
      <xdr:row>57</xdr:row>
      <xdr:rowOff>38613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0616"/>
          <a:ext cx="889000" cy="2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101400</xdr:rowOff>
    </xdr:from>
    <xdr:to>
      <xdr:col>85</xdr:col>
      <xdr:colOff>177800</xdr:colOff>
      <xdr:row>57</xdr:row>
      <xdr:rowOff>31550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79827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139516</xdr:rowOff>
    </xdr:from>
    <xdr:to>
      <xdr:col>81</xdr:col>
      <xdr:colOff>101600</xdr:colOff>
      <xdr:row>57</xdr:row>
      <xdr:rowOff>69666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60793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90807</xdr:rowOff>
    </xdr:from>
    <xdr:to>
      <xdr:col>76</xdr:col>
      <xdr:colOff>165100</xdr:colOff>
      <xdr:row>57</xdr:row>
      <xdr:rowOff>20957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37484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138616</xdr:rowOff>
    </xdr:from>
    <xdr:to>
      <xdr:col>72</xdr:col>
      <xdr:colOff>38100</xdr:colOff>
      <xdr:row>57</xdr:row>
      <xdr:rowOff>68766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85293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159263</xdr:rowOff>
    </xdr:from>
    <xdr:to>
      <xdr:col>67</xdr:col>
      <xdr:colOff>101600</xdr:colOff>
      <xdr:row>57</xdr:row>
      <xdr:rowOff>89413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80540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23709</xdr:rowOff>
    </xdr:from>
    <xdr:to>
      <xdr:col>85</xdr:col>
      <xdr:colOff>127000</xdr:colOff>
      <xdr:row>79</xdr:row>
      <xdr:rowOff>81907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68259"/>
          <a:ext cx="8382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118489</xdr:rowOff>
    </xdr:from>
    <xdr:to>
      <xdr:col>81</xdr:col>
      <xdr:colOff>50800</xdr:colOff>
      <xdr:row>79</xdr:row>
      <xdr:rowOff>23709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91589"/>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118489</xdr:rowOff>
    </xdr:from>
    <xdr:to>
      <xdr:col>76</xdr:col>
      <xdr:colOff>114300</xdr:colOff>
      <xdr:row>79</xdr:row>
      <xdr:rowOff>51000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91589"/>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51000</xdr:rowOff>
    </xdr:from>
    <xdr:to>
      <xdr:col>71</xdr:col>
      <xdr:colOff>177800</xdr:colOff>
      <xdr:row>79</xdr:row>
      <xdr:rowOff>93125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95550"/>
          <a:ext cx="889000" cy="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31107</xdr:rowOff>
    </xdr:from>
    <xdr:to>
      <xdr:col>85</xdr:col>
      <xdr:colOff>177800</xdr:colOff>
      <xdr:row>79</xdr:row>
      <xdr:rowOff>132707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144359</xdr:rowOff>
    </xdr:from>
    <xdr:to>
      <xdr:col>81</xdr:col>
      <xdr:colOff>101600</xdr:colOff>
      <xdr:row>79</xdr:row>
      <xdr:rowOff>74509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91036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2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67689</xdr:rowOff>
    </xdr:from>
    <xdr:to>
      <xdr:col>76</xdr:col>
      <xdr:colOff>165100</xdr:colOff>
      <xdr:row>78</xdr:row>
      <xdr:rowOff>169289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14366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200</xdr:rowOff>
    </xdr:from>
    <xdr:to>
      <xdr:col>72</xdr:col>
      <xdr:colOff>38100</xdr:colOff>
      <xdr:row>79</xdr:row>
      <xdr:rowOff>101800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118327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42325</xdr:rowOff>
    </xdr:from>
    <xdr:to>
      <xdr:col>67</xdr:col>
      <xdr:colOff>101600</xdr:colOff>
      <xdr:row>79</xdr:row>
      <xdr:rowOff>143925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135052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7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34544</xdr:rowOff>
    </xdr:from>
    <xdr:to>
      <xdr:col>85</xdr:col>
      <xdr:colOff>127000</xdr:colOff>
      <xdr:row>96</xdr:row>
      <xdr:rowOff>40289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9374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40289</xdr:rowOff>
    </xdr:from>
    <xdr:to>
      <xdr:col>81</xdr:col>
      <xdr:colOff>50800</xdr:colOff>
      <xdr:row>96</xdr:row>
      <xdr:rowOff>79952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99489"/>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79952</xdr:rowOff>
    </xdr:from>
    <xdr:to>
      <xdr:col>76</xdr:col>
      <xdr:colOff>114300</xdr:colOff>
      <xdr:row>96</xdr:row>
      <xdr:rowOff>95421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39152"/>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95421</xdr:rowOff>
    </xdr:from>
    <xdr:to>
      <xdr:col>71</xdr:col>
      <xdr:colOff>177800</xdr:colOff>
      <xdr:row>96</xdr:row>
      <xdr:rowOff>111620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546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155194</xdr:rowOff>
    </xdr:from>
    <xdr:to>
      <xdr:col>85</xdr:col>
      <xdr:colOff>177800</xdr:colOff>
      <xdr:row>96</xdr:row>
      <xdr:rowOff>85344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6621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160939</xdr:rowOff>
    </xdr:from>
    <xdr:to>
      <xdr:col>81</xdr:col>
      <xdr:colOff>101600</xdr:colOff>
      <xdr:row>96</xdr:row>
      <xdr:rowOff>91089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107616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29152</xdr:rowOff>
    </xdr:from>
    <xdr:to>
      <xdr:col>76</xdr:col>
      <xdr:colOff>165100</xdr:colOff>
      <xdr:row>96</xdr:row>
      <xdr:rowOff>130752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44621</xdr:rowOff>
    </xdr:from>
    <xdr:to>
      <xdr:col>72</xdr:col>
      <xdr:colOff>38100</xdr:colOff>
      <xdr:row>96</xdr:row>
      <xdr:rowOff>146221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162748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60820</xdr:rowOff>
    </xdr:from>
    <xdr:to>
      <xdr:col>67</xdr:col>
      <xdr:colOff>101600</xdr:colOff>
      <xdr:row>96</xdr:row>
      <xdr:rowOff>162420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7497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歳出については、類似団体平均を下回っているものや同水準のものが多く見られる一方で、住民一人当たりのコストは商工費、教育費及び農林水産業費が前年度より大きく増加する結果となった。大きく増減があったものとして、令和元年度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号の災害復旧事業の進捗に伴い災害復旧事業が</a:t>
          </a:r>
          <a:r>
            <a:rPr kumimoji="1" lang="en-US" altLang="ja-JP" sz="1100">
              <a:solidFill>
                <a:schemeClr val="dk1"/>
              </a:solidFill>
              <a:effectLst/>
              <a:latin typeface="+mn-lt"/>
              <a:ea typeface="+mn-ea"/>
              <a:cs typeface="+mn-cs"/>
            </a:rPr>
            <a:t>17,821</a:t>
          </a:r>
          <a:r>
            <a:rPr kumimoji="1" lang="ja-JP" altLang="ja-JP" sz="1100">
              <a:solidFill>
                <a:schemeClr val="dk1"/>
              </a:solidFill>
              <a:effectLst/>
              <a:latin typeface="+mn-lt"/>
              <a:ea typeface="+mn-ea"/>
              <a:cs typeface="+mn-cs"/>
            </a:rPr>
            <a:t>円の減となったほか、新型コロナウイルス感染症関連の扶助費・補助費等の減少等に伴い民生費が</a:t>
          </a:r>
          <a:r>
            <a:rPr kumimoji="1" lang="en-US" altLang="ja-JP" sz="1100">
              <a:solidFill>
                <a:schemeClr val="dk1"/>
              </a:solidFill>
              <a:effectLst/>
              <a:latin typeface="+mn-lt"/>
              <a:ea typeface="+mn-ea"/>
              <a:cs typeface="+mn-cs"/>
            </a:rPr>
            <a:t>17,659</a:t>
          </a:r>
          <a:r>
            <a:rPr kumimoji="1" lang="ja-JP" altLang="ja-JP" sz="1100">
              <a:solidFill>
                <a:schemeClr val="dk1"/>
              </a:solidFill>
              <a:effectLst/>
              <a:latin typeface="+mn-lt"/>
              <a:ea typeface="+mn-ea"/>
              <a:cs typeface="+mn-cs"/>
            </a:rPr>
            <a:t>円の減、新型コロナウイルス感染症対応緊急経済対策関連事業の増等に伴い商工費が</a:t>
          </a:r>
          <a:r>
            <a:rPr kumimoji="1" lang="en-US" altLang="ja-JP" sz="1100">
              <a:solidFill>
                <a:schemeClr val="dk1"/>
              </a:solidFill>
              <a:effectLst/>
              <a:latin typeface="+mn-lt"/>
              <a:ea typeface="+mn-ea"/>
              <a:cs typeface="+mn-cs"/>
            </a:rPr>
            <a:t>10,047</a:t>
          </a:r>
          <a:r>
            <a:rPr kumimoji="1" lang="ja-JP" altLang="ja-JP" sz="1100">
              <a:solidFill>
                <a:schemeClr val="dk1"/>
              </a:solidFill>
              <a:effectLst/>
              <a:latin typeface="+mn-lt"/>
              <a:ea typeface="+mn-ea"/>
              <a:cs typeface="+mn-cs"/>
            </a:rPr>
            <a:t>円の増となったが、いずれも一時的な増減であると考えられる。</a:t>
          </a:r>
          <a:endParaRPr lang="ja-JP" altLang="ja-JP" sz="1400">
            <a:effectLst/>
          </a:endParaRPr>
        </a:p>
        <a:p>
          <a:r>
            <a:rPr kumimoji="1" lang="ja-JP" altLang="ja-JP" sz="1100">
              <a:solidFill>
                <a:schemeClr val="dk1"/>
              </a:solidFill>
              <a:effectLst/>
              <a:latin typeface="+mn-lt"/>
              <a:ea typeface="+mn-ea"/>
              <a:cs typeface="+mn-cs"/>
            </a:rPr>
            <a:t>　なお、公債費が年々上昇しており、令和４年度は類似団体平均を上回って住民一人当たり</a:t>
          </a:r>
          <a:r>
            <a:rPr kumimoji="1" lang="en-US" altLang="ja-JP" sz="1100">
              <a:solidFill>
                <a:schemeClr val="dk1"/>
              </a:solidFill>
              <a:effectLst/>
              <a:latin typeface="+mn-lt"/>
              <a:ea typeface="+mn-ea"/>
              <a:cs typeface="+mn-cs"/>
            </a:rPr>
            <a:t>68,800</a:t>
          </a:r>
          <a:r>
            <a:rPr kumimoji="1" lang="ja-JP" altLang="ja-JP" sz="1100">
              <a:solidFill>
                <a:schemeClr val="dk1"/>
              </a:solidFill>
              <a:effectLst/>
              <a:latin typeface="+mn-lt"/>
              <a:ea typeface="+mn-ea"/>
              <a:cs typeface="+mn-cs"/>
            </a:rPr>
            <a:t>円となった。増加の主な要因は、東日本大震災及び令和元年度台風第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号等で被災した施設の復旧事業等をはじめ、平成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年度以降に実施した教育施設の改修工事や社会資本整備総合交付金事業・辺地対策事業等係る地方債借入分の元利償還金増加によるものであり、令和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年度以降は減少傾向になるものの、今後も計画的な償還に加え充当可能基金の活用も検討して適正管理を図る必要がある。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財政調整基金については、決算剰余金を中心に積み立てるとともに、計画的な取り崩しに努めている。実質収支については、普通交付税や地方特例交付金、国県支出等の減により</a:t>
          </a:r>
          <a:r>
            <a:rPr kumimoji="1" lang="en-US" altLang="ja-JP" sz="1100">
              <a:solidFill>
                <a:schemeClr val="dk1"/>
              </a:solidFill>
              <a:effectLst/>
              <a:latin typeface="+mn-lt"/>
              <a:ea typeface="+mn-ea"/>
              <a:cs typeface="+mn-cs"/>
            </a:rPr>
            <a:t>5.16</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また、歳入の確保と事業の重点選別主義に努めていることにより、実質収支額は継続的に黒字を確保している。しかし、今後は老朽化する町有施設の大規模改修や維持管理経費の増加が見込まれるため、先行きは楽観視はできないと考えている。引き続き計画的な事業実施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令和４年度においても赤字に転じている会計はないが、全会計の実質収支額は前年度とほぼ同水準もしくは減少の傾向にある。引き続き実質収支や各種指標に注視しながら、適切な財政運営に努めていく。</a:t>
          </a:r>
          <a:endParaRPr lang="ja-JP" altLang="ja-JP" sz="1400">
            <a:effectLst/>
          </a:endParaRPr>
        </a:p>
        <a:p>
          <a:r>
            <a:rPr kumimoji="1" lang="ja-JP" altLang="ja-JP" sz="1100">
              <a:solidFill>
                <a:schemeClr val="dk1"/>
              </a:solidFill>
              <a:effectLst/>
              <a:latin typeface="+mn-lt"/>
              <a:ea typeface="+mn-ea"/>
              <a:cs typeface="+mn-cs"/>
            </a:rPr>
            <a:t>　また、企業会計においては独立採算の原則に立ち返り、料金の適正化を図りながら健全な運営に取り組む必要がある。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83</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84</v>
      </c>
      <c r="C2" s="176"/>
      <c r="D2" s="177"/>
    </row>
    <row r="3" spans="1:119" ht="18.75" customHeight="1" thickBot="1" x14ac:dyDescent="0.2">
      <c r="A3" s="175"/>
      <c r="B3" s="579" t="s">
        <v>85</v>
      </c>
      <c r="C3" s="580"/>
      <c r="D3" s="580"/>
      <c r="E3" s="581"/>
      <c r="F3" s="581"/>
      <c r="G3" s="581"/>
      <c r="H3" s="581"/>
      <c r="I3" s="581"/>
      <c r="J3" s="581"/>
      <c r="K3" s="581"/>
      <c r="L3" s="581" t="s">
        <v>86</v>
      </c>
      <c r="M3" s="581"/>
      <c r="N3" s="581"/>
      <c r="O3" s="581"/>
      <c r="P3" s="581"/>
      <c r="Q3" s="581"/>
      <c r="R3" s="584"/>
      <c r="S3" s="584"/>
      <c r="T3" s="584"/>
      <c r="U3" s="584"/>
      <c r="V3" s="585"/>
      <c r="W3" s="475" t="s">
        <v>87</v>
      </c>
      <c r="X3" s="476"/>
      <c r="Y3" s="476"/>
      <c r="Z3" s="476"/>
      <c r="AA3" s="476"/>
      <c r="AB3" s="580"/>
      <c r="AC3" s="584" t="s">
        <v>88</v>
      </c>
      <c r="AD3" s="476"/>
      <c r="AE3" s="476"/>
      <c r="AF3" s="476"/>
      <c r="AG3" s="476"/>
      <c r="AH3" s="476"/>
      <c r="AI3" s="476"/>
      <c r="AJ3" s="476"/>
      <c r="AK3" s="476"/>
      <c r="AL3" s="546"/>
      <c r="AM3" s="475" t="s">
        <v>89</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90</v>
      </c>
      <c r="BO3" s="476"/>
      <c r="BP3" s="476"/>
      <c r="BQ3" s="476"/>
      <c r="BR3" s="476"/>
      <c r="BS3" s="476"/>
      <c r="BT3" s="476"/>
      <c r="BU3" s="546"/>
      <c r="BV3" s="475" t="s">
        <v>91</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92</v>
      </c>
      <c r="CU3" s="476"/>
      <c r="CV3" s="476"/>
      <c r="CW3" s="476"/>
      <c r="CX3" s="476"/>
      <c r="CY3" s="476"/>
      <c r="CZ3" s="476"/>
      <c r="DA3" s="546"/>
      <c r="DB3" s="475" t="s">
        <v>93</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94</v>
      </c>
      <c r="AZ4" s="399"/>
      <c r="BA4" s="399"/>
      <c r="BB4" s="399"/>
      <c r="BC4" s="399"/>
      <c r="BD4" s="399"/>
      <c r="BE4" s="399"/>
      <c r="BF4" s="399"/>
      <c r="BG4" s="399"/>
      <c r="BH4" s="399"/>
      <c r="BI4" s="399"/>
      <c r="BJ4" s="399"/>
      <c r="BK4" s="399"/>
      <c r="BL4" s="399"/>
      <c r="BM4" s="400"/>
      <c r="BN4" s="401">
        <v>7672339</v>
      </c>
      <c r="BO4" s="402"/>
      <c r="BP4" s="402"/>
      <c r="BQ4" s="402"/>
      <c r="BR4" s="402"/>
      <c r="BS4" s="402"/>
      <c r="BT4" s="402"/>
      <c r="BU4" s="403"/>
      <c r="BV4" s="401">
        <v>8232644</v>
      </c>
      <c r="BW4" s="402"/>
      <c r="BX4" s="402"/>
      <c r="BY4" s="402"/>
      <c r="BZ4" s="402"/>
      <c r="CA4" s="402"/>
      <c r="CB4" s="402"/>
      <c r="CC4" s="403"/>
      <c r="CD4" s="572" t="s">
        <v>95</v>
      </c>
      <c r="CE4" s="573"/>
      <c r="CF4" s="573"/>
      <c r="CG4" s="573"/>
      <c r="CH4" s="573"/>
      <c r="CI4" s="573"/>
      <c r="CJ4" s="573"/>
      <c r="CK4" s="573"/>
      <c r="CL4" s="573"/>
      <c r="CM4" s="573"/>
      <c r="CN4" s="573"/>
      <c r="CO4" s="573"/>
      <c r="CP4" s="573"/>
      <c r="CQ4" s="573"/>
      <c r="CR4" s="573"/>
      <c r="CS4" s="574"/>
      <c r="CT4" s="575">
        <v>4.0999999999999996</v>
      </c>
      <c r="CU4" s="576"/>
      <c r="CV4" s="576"/>
      <c r="CW4" s="576"/>
      <c r="CX4" s="576"/>
      <c r="CY4" s="576"/>
      <c r="CZ4" s="576"/>
      <c r="DA4" s="577"/>
      <c r="DB4" s="575">
        <v>9.3000000000000007</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96</v>
      </c>
      <c r="AN5" s="380"/>
      <c r="AO5" s="380"/>
      <c r="AP5" s="380"/>
      <c r="AQ5" s="380"/>
      <c r="AR5" s="380"/>
      <c r="AS5" s="380"/>
      <c r="AT5" s="381"/>
      <c r="AU5" s="453" t="s">
        <v>97</v>
      </c>
      <c r="AV5" s="454"/>
      <c r="AW5" s="454"/>
      <c r="AX5" s="454"/>
      <c r="AY5" s="386" t="s">
        <v>98</v>
      </c>
      <c r="AZ5" s="387"/>
      <c r="BA5" s="387"/>
      <c r="BB5" s="387"/>
      <c r="BC5" s="387"/>
      <c r="BD5" s="387"/>
      <c r="BE5" s="387"/>
      <c r="BF5" s="387"/>
      <c r="BG5" s="387"/>
      <c r="BH5" s="387"/>
      <c r="BI5" s="387"/>
      <c r="BJ5" s="387"/>
      <c r="BK5" s="387"/>
      <c r="BL5" s="387"/>
      <c r="BM5" s="388"/>
      <c r="BN5" s="406">
        <v>7405438</v>
      </c>
      <c r="BO5" s="407"/>
      <c r="BP5" s="407"/>
      <c r="BQ5" s="407"/>
      <c r="BR5" s="407"/>
      <c r="BS5" s="407"/>
      <c r="BT5" s="407"/>
      <c r="BU5" s="408"/>
      <c r="BV5" s="406">
        <v>7746907</v>
      </c>
      <c r="BW5" s="407"/>
      <c r="BX5" s="407"/>
      <c r="BY5" s="407"/>
      <c r="BZ5" s="407"/>
      <c r="CA5" s="407"/>
      <c r="CB5" s="407"/>
      <c r="CC5" s="408"/>
      <c r="CD5" s="415" t="s">
        <v>99</v>
      </c>
      <c r="CE5" s="360"/>
      <c r="CF5" s="360"/>
      <c r="CG5" s="360"/>
      <c r="CH5" s="360"/>
      <c r="CI5" s="360"/>
      <c r="CJ5" s="360"/>
      <c r="CK5" s="360"/>
      <c r="CL5" s="360"/>
      <c r="CM5" s="360"/>
      <c r="CN5" s="360"/>
      <c r="CO5" s="360"/>
      <c r="CP5" s="360"/>
      <c r="CQ5" s="360"/>
      <c r="CR5" s="360"/>
      <c r="CS5" s="416"/>
      <c r="CT5" s="376">
        <v>82.8</v>
      </c>
      <c r="CU5" s="377"/>
      <c r="CV5" s="377"/>
      <c r="CW5" s="377"/>
      <c r="CX5" s="377"/>
      <c r="CY5" s="377"/>
      <c r="CZ5" s="377"/>
      <c r="DA5" s="378"/>
      <c r="DB5" s="376">
        <v>81.599999999999994</v>
      </c>
      <c r="DC5" s="377"/>
      <c r="DD5" s="377"/>
      <c r="DE5" s="377"/>
      <c r="DF5" s="377"/>
      <c r="DG5" s="377"/>
      <c r="DH5" s="377"/>
      <c r="DI5" s="378"/>
    </row>
    <row r="6" spans="1:119" ht="18.75" customHeight="1" x14ac:dyDescent="0.15">
      <c r="A6" s="175"/>
      <c r="B6" s="552" t="s">
        <v>100</v>
      </c>
      <c r="C6" s="430"/>
      <c r="D6" s="430"/>
      <c r="E6" s="553"/>
      <c r="F6" s="553"/>
      <c r="G6" s="553"/>
      <c r="H6" s="553"/>
      <c r="I6" s="553"/>
      <c r="J6" s="553"/>
      <c r="K6" s="553"/>
      <c r="L6" s="553" t="s">
        <v>101</v>
      </c>
      <c r="M6" s="553"/>
      <c r="N6" s="553"/>
      <c r="O6" s="553"/>
      <c r="P6" s="553"/>
      <c r="Q6" s="553"/>
      <c r="R6" s="428"/>
      <c r="S6" s="428"/>
      <c r="T6" s="428"/>
      <c r="U6" s="428"/>
      <c r="V6" s="559"/>
      <c r="W6" s="487" t="s">
        <v>102</v>
      </c>
      <c r="X6" s="429"/>
      <c r="Y6" s="429"/>
      <c r="Z6" s="429"/>
      <c r="AA6" s="429"/>
      <c r="AB6" s="430"/>
      <c r="AC6" s="564" t="s">
        <v>103</v>
      </c>
      <c r="AD6" s="565"/>
      <c r="AE6" s="565"/>
      <c r="AF6" s="565"/>
      <c r="AG6" s="565"/>
      <c r="AH6" s="565"/>
      <c r="AI6" s="565"/>
      <c r="AJ6" s="565"/>
      <c r="AK6" s="565"/>
      <c r="AL6" s="566"/>
      <c r="AM6" s="465" t="s">
        <v>104</v>
      </c>
      <c r="AN6" s="380"/>
      <c r="AO6" s="380"/>
      <c r="AP6" s="380"/>
      <c r="AQ6" s="380"/>
      <c r="AR6" s="380"/>
      <c r="AS6" s="380"/>
      <c r="AT6" s="381"/>
      <c r="AU6" s="453" t="s">
        <v>97</v>
      </c>
      <c r="AV6" s="454"/>
      <c r="AW6" s="454"/>
      <c r="AX6" s="454"/>
      <c r="AY6" s="386" t="s">
        <v>105</v>
      </c>
      <c r="AZ6" s="387"/>
      <c r="BA6" s="387"/>
      <c r="BB6" s="387"/>
      <c r="BC6" s="387"/>
      <c r="BD6" s="387"/>
      <c r="BE6" s="387"/>
      <c r="BF6" s="387"/>
      <c r="BG6" s="387"/>
      <c r="BH6" s="387"/>
      <c r="BI6" s="387"/>
      <c r="BJ6" s="387"/>
      <c r="BK6" s="387"/>
      <c r="BL6" s="387"/>
      <c r="BM6" s="388"/>
      <c r="BN6" s="406">
        <v>266901</v>
      </c>
      <c r="BO6" s="407"/>
      <c r="BP6" s="407"/>
      <c r="BQ6" s="407"/>
      <c r="BR6" s="407"/>
      <c r="BS6" s="407"/>
      <c r="BT6" s="407"/>
      <c r="BU6" s="408"/>
      <c r="BV6" s="406">
        <v>485737</v>
      </c>
      <c r="BW6" s="407"/>
      <c r="BX6" s="407"/>
      <c r="BY6" s="407"/>
      <c r="BZ6" s="407"/>
      <c r="CA6" s="407"/>
      <c r="CB6" s="407"/>
      <c r="CC6" s="408"/>
      <c r="CD6" s="415" t="s">
        <v>106</v>
      </c>
      <c r="CE6" s="360"/>
      <c r="CF6" s="360"/>
      <c r="CG6" s="360"/>
      <c r="CH6" s="360"/>
      <c r="CI6" s="360"/>
      <c r="CJ6" s="360"/>
      <c r="CK6" s="360"/>
      <c r="CL6" s="360"/>
      <c r="CM6" s="360"/>
      <c r="CN6" s="360"/>
      <c r="CO6" s="360"/>
      <c r="CP6" s="360"/>
      <c r="CQ6" s="360"/>
      <c r="CR6" s="360"/>
      <c r="CS6" s="416"/>
      <c r="CT6" s="549">
        <v>84.2</v>
      </c>
      <c r="CU6" s="550"/>
      <c r="CV6" s="550"/>
      <c r="CW6" s="550"/>
      <c r="CX6" s="550"/>
      <c r="CY6" s="550"/>
      <c r="CZ6" s="550"/>
      <c r="DA6" s="551"/>
      <c r="DB6" s="549">
        <v>85.6</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107</v>
      </c>
      <c r="AN7" s="380"/>
      <c r="AO7" s="380"/>
      <c r="AP7" s="380"/>
      <c r="AQ7" s="380"/>
      <c r="AR7" s="380"/>
      <c r="AS7" s="380"/>
      <c r="AT7" s="381"/>
      <c r="AU7" s="453" t="s">
        <v>97</v>
      </c>
      <c r="AV7" s="454"/>
      <c r="AW7" s="454"/>
      <c r="AX7" s="454"/>
      <c r="AY7" s="386" t="s">
        <v>108</v>
      </c>
      <c r="AZ7" s="387"/>
      <c r="BA7" s="387"/>
      <c r="BB7" s="387"/>
      <c r="BC7" s="387"/>
      <c r="BD7" s="387"/>
      <c r="BE7" s="387"/>
      <c r="BF7" s="387"/>
      <c r="BG7" s="387"/>
      <c r="BH7" s="387"/>
      <c r="BI7" s="387"/>
      <c r="BJ7" s="387"/>
      <c r="BK7" s="387"/>
      <c r="BL7" s="387"/>
      <c r="BM7" s="388"/>
      <c r="BN7" s="406">
        <v>79903</v>
      </c>
      <c r="BO7" s="407"/>
      <c r="BP7" s="407"/>
      <c r="BQ7" s="407"/>
      <c r="BR7" s="407"/>
      <c r="BS7" s="407"/>
      <c r="BT7" s="407"/>
      <c r="BU7" s="408"/>
      <c r="BV7" s="406">
        <v>44742</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4554940</v>
      </c>
      <c r="CU7" s="407"/>
      <c r="CV7" s="407"/>
      <c r="CW7" s="407"/>
      <c r="CX7" s="407"/>
      <c r="CY7" s="407"/>
      <c r="CZ7" s="407"/>
      <c r="DA7" s="408"/>
      <c r="DB7" s="406">
        <v>4756148</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97</v>
      </c>
      <c r="AV8" s="454"/>
      <c r="AW8" s="454"/>
      <c r="AX8" s="454"/>
      <c r="AY8" s="386" t="s">
        <v>111</v>
      </c>
      <c r="AZ8" s="387"/>
      <c r="BA8" s="387"/>
      <c r="BB8" s="387"/>
      <c r="BC8" s="387"/>
      <c r="BD8" s="387"/>
      <c r="BE8" s="387"/>
      <c r="BF8" s="387"/>
      <c r="BG8" s="387"/>
      <c r="BH8" s="387"/>
      <c r="BI8" s="387"/>
      <c r="BJ8" s="387"/>
      <c r="BK8" s="387"/>
      <c r="BL8" s="387"/>
      <c r="BM8" s="388"/>
      <c r="BN8" s="406">
        <v>186998</v>
      </c>
      <c r="BO8" s="407"/>
      <c r="BP8" s="407"/>
      <c r="BQ8" s="407"/>
      <c r="BR8" s="407"/>
      <c r="BS8" s="407"/>
      <c r="BT8" s="407"/>
      <c r="BU8" s="408"/>
      <c r="BV8" s="406">
        <v>440995</v>
      </c>
      <c r="BW8" s="407"/>
      <c r="BX8" s="407"/>
      <c r="BY8" s="407"/>
      <c r="BZ8" s="407"/>
      <c r="CA8" s="407"/>
      <c r="CB8" s="407"/>
      <c r="CC8" s="408"/>
      <c r="CD8" s="415" t="s">
        <v>112</v>
      </c>
      <c r="CE8" s="360"/>
      <c r="CF8" s="360"/>
      <c r="CG8" s="360"/>
      <c r="CH8" s="360"/>
      <c r="CI8" s="360"/>
      <c r="CJ8" s="360"/>
      <c r="CK8" s="360"/>
      <c r="CL8" s="360"/>
      <c r="CM8" s="360"/>
      <c r="CN8" s="360"/>
      <c r="CO8" s="360"/>
      <c r="CP8" s="360"/>
      <c r="CQ8" s="360"/>
      <c r="CR8" s="360"/>
      <c r="CS8" s="416"/>
      <c r="CT8" s="509">
        <v>0.51</v>
      </c>
      <c r="CU8" s="510"/>
      <c r="CV8" s="510"/>
      <c r="CW8" s="510"/>
      <c r="CX8" s="510"/>
      <c r="CY8" s="510"/>
      <c r="CZ8" s="510"/>
      <c r="DA8" s="511"/>
      <c r="DB8" s="509">
        <v>0.53</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9"/>
      <c r="L9" s="540" t="s">
        <v>114</v>
      </c>
      <c r="M9" s="541"/>
      <c r="N9" s="541"/>
      <c r="O9" s="541"/>
      <c r="P9" s="541"/>
      <c r="Q9" s="542"/>
      <c r="R9" s="543">
        <v>13343</v>
      </c>
      <c r="S9" s="544"/>
      <c r="T9" s="544"/>
      <c r="U9" s="544"/>
      <c r="V9" s="545"/>
      <c r="W9" s="475" t="s">
        <v>115</v>
      </c>
      <c r="X9" s="476"/>
      <c r="Y9" s="476"/>
      <c r="Z9" s="476"/>
      <c r="AA9" s="476"/>
      <c r="AB9" s="476"/>
      <c r="AC9" s="476"/>
      <c r="AD9" s="476"/>
      <c r="AE9" s="476"/>
      <c r="AF9" s="476"/>
      <c r="AG9" s="476"/>
      <c r="AH9" s="476"/>
      <c r="AI9" s="476"/>
      <c r="AJ9" s="476"/>
      <c r="AK9" s="476"/>
      <c r="AL9" s="546"/>
      <c r="AM9" s="465" t="s">
        <v>116</v>
      </c>
      <c r="AN9" s="380"/>
      <c r="AO9" s="380"/>
      <c r="AP9" s="380"/>
      <c r="AQ9" s="380"/>
      <c r="AR9" s="380"/>
      <c r="AS9" s="380"/>
      <c r="AT9" s="381"/>
      <c r="AU9" s="453" t="s">
        <v>117</v>
      </c>
      <c r="AV9" s="454"/>
      <c r="AW9" s="454"/>
      <c r="AX9" s="454"/>
      <c r="AY9" s="386" t="s">
        <v>118</v>
      </c>
      <c r="AZ9" s="387"/>
      <c r="BA9" s="387"/>
      <c r="BB9" s="387"/>
      <c r="BC9" s="387"/>
      <c r="BD9" s="387"/>
      <c r="BE9" s="387"/>
      <c r="BF9" s="387"/>
      <c r="BG9" s="387"/>
      <c r="BH9" s="387"/>
      <c r="BI9" s="387"/>
      <c r="BJ9" s="387"/>
      <c r="BK9" s="387"/>
      <c r="BL9" s="387"/>
      <c r="BM9" s="388"/>
      <c r="BN9" s="406">
        <v>-253997</v>
      </c>
      <c r="BO9" s="407"/>
      <c r="BP9" s="407"/>
      <c r="BQ9" s="407"/>
      <c r="BR9" s="407"/>
      <c r="BS9" s="407"/>
      <c r="BT9" s="407"/>
      <c r="BU9" s="408"/>
      <c r="BV9" s="406">
        <v>53752</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16.5</v>
      </c>
      <c r="CU9" s="377"/>
      <c r="CV9" s="377"/>
      <c r="CW9" s="377"/>
      <c r="CX9" s="377"/>
      <c r="CY9" s="377"/>
      <c r="CZ9" s="377"/>
      <c r="DA9" s="378"/>
      <c r="DB9" s="376">
        <v>16.7</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120</v>
      </c>
      <c r="M10" s="380"/>
      <c r="N10" s="380"/>
      <c r="O10" s="380"/>
      <c r="P10" s="380"/>
      <c r="Q10" s="381"/>
      <c r="R10" s="382">
        <v>14295</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97</v>
      </c>
      <c r="AV10" s="454"/>
      <c r="AW10" s="454"/>
      <c r="AX10" s="454"/>
      <c r="AY10" s="386" t="s">
        <v>122</v>
      </c>
      <c r="AZ10" s="387"/>
      <c r="BA10" s="387"/>
      <c r="BB10" s="387"/>
      <c r="BC10" s="387"/>
      <c r="BD10" s="387"/>
      <c r="BE10" s="387"/>
      <c r="BF10" s="387"/>
      <c r="BG10" s="387"/>
      <c r="BH10" s="387"/>
      <c r="BI10" s="387"/>
      <c r="BJ10" s="387"/>
      <c r="BK10" s="387"/>
      <c r="BL10" s="387"/>
      <c r="BM10" s="388"/>
      <c r="BN10" s="406">
        <v>8</v>
      </c>
      <c r="BO10" s="407"/>
      <c r="BP10" s="407"/>
      <c r="BQ10" s="407"/>
      <c r="BR10" s="407"/>
      <c r="BS10" s="407"/>
      <c r="BT10" s="407"/>
      <c r="BU10" s="408"/>
      <c r="BV10" s="406">
        <v>20</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127</v>
      </c>
      <c r="AV11" s="454"/>
      <c r="AW11" s="454"/>
      <c r="AX11" s="454"/>
      <c r="AY11" s="386" t="s">
        <v>128</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129</v>
      </c>
      <c r="CE11" s="360"/>
      <c r="CF11" s="360"/>
      <c r="CG11" s="360"/>
      <c r="CH11" s="360"/>
      <c r="CI11" s="360"/>
      <c r="CJ11" s="360"/>
      <c r="CK11" s="360"/>
      <c r="CL11" s="360"/>
      <c r="CM11" s="360"/>
      <c r="CN11" s="360"/>
      <c r="CO11" s="360"/>
      <c r="CP11" s="360"/>
      <c r="CQ11" s="360"/>
      <c r="CR11" s="360"/>
      <c r="CS11" s="416"/>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13277</v>
      </c>
      <c r="S12" s="525"/>
      <c r="T12" s="525"/>
      <c r="U12" s="525"/>
      <c r="V12" s="526"/>
      <c r="W12" s="527" t="s">
        <v>1</v>
      </c>
      <c r="X12" s="454"/>
      <c r="Y12" s="454"/>
      <c r="Z12" s="454"/>
      <c r="AA12" s="454"/>
      <c r="AB12" s="528"/>
      <c r="AC12" s="529" t="s">
        <v>133</v>
      </c>
      <c r="AD12" s="530"/>
      <c r="AE12" s="530"/>
      <c r="AF12" s="530"/>
      <c r="AG12" s="531"/>
      <c r="AH12" s="529" t="s">
        <v>134</v>
      </c>
      <c r="AI12" s="530"/>
      <c r="AJ12" s="530"/>
      <c r="AK12" s="530"/>
      <c r="AL12" s="532"/>
      <c r="AM12" s="465" t="s">
        <v>135</v>
      </c>
      <c r="AN12" s="380"/>
      <c r="AO12" s="380"/>
      <c r="AP12" s="380"/>
      <c r="AQ12" s="380"/>
      <c r="AR12" s="380"/>
      <c r="AS12" s="380"/>
      <c r="AT12" s="381"/>
      <c r="AU12" s="453" t="s">
        <v>136</v>
      </c>
      <c r="AV12" s="454"/>
      <c r="AW12" s="454"/>
      <c r="AX12" s="454"/>
      <c r="AY12" s="386" t="s">
        <v>137</v>
      </c>
      <c r="AZ12" s="387"/>
      <c r="BA12" s="387"/>
      <c r="BB12" s="387"/>
      <c r="BC12" s="387"/>
      <c r="BD12" s="387"/>
      <c r="BE12" s="387"/>
      <c r="BF12" s="387"/>
      <c r="BG12" s="387"/>
      <c r="BH12" s="387"/>
      <c r="BI12" s="387"/>
      <c r="BJ12" s="387"/>
      <c r="BK12" s="387"/>
      <c r="BL12" s="387"/>
      <c r="BM12" s="388"/>
      <c r="BN12" s="406">
        <v>100000</v>
      </c>
      <c r="BO12" s="407"/>
      <c r="BP12" s="407"/>
      <c r="BQ12" s="407"/>
      <c r="BR12" s="407"/>
      <c r="BS12" s="407"/>
      <c r="BT12" s="407"/>
      <c r="BU12" s="408"/>
      <c r="BV12" s="406">
        <v>57000</v>
      </c>
      <c r="BW12" s="407"/>
      <c r="BX12" s="407"/>
      <c r="BY12" s="407"/>
      <c r="BZ12" s="407"/>
      <c r="CA12" s="407"/>
      <c r="CB12" s="407"/>
      <c r="CC12" s="408"/>
      <c r="CD12" s="415" t="s">
        <v>138</v>
      </c>
      <c r="CE12" s="360"/>
      <c r="CF12" s="360"/>
      <c r="CG12" s="360"/>
      <c r="CH12" s="360"/>
      <c r="CI12" s="360"/>
      <c r="CJ12" s="360"/>
      <c r="CK12" s="360"/>
      <c r="CL12" s="360"/>
      <c r="CM12" s="360"/>
      <c r="CN12" s="360"/>
      <c r="CO12" s="360"/>
      <c r="CP12" s="360"/>
      <c r="CQ12" s="360"/>
      <c r="CR12" s="360"/>
      <c r="CS12" s="416"/>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139</v>
      </c>
      <c r="N13" s="497"/>
      <c r="O13" s="497"/>
      <c r="P13" s="497"/>
      <c r="Q13" s="498"/>
      <c r="R13" s="499">
        <v>13136</v>
      </c>
      <c r="S13" s="500"/>
      <c r="T13" s="500"/>
      <c r="U13" s="500"/>
      <c r="V13" s="501"/>
      <c r="W13" s="487" t="s">
        <v>140</v>
      </c>
      <c r="X13" s="429"/>
      <c r="Y13" s="429"/>
      <c r="Z13" s="429"/>
      <c r="AA13" s="429"/>
      <c r="AB13" s="430"/>
      <c r="AC13" s="382">
        <v>525</v>
      </c>
      <c r="AD13" s="383"/>
      <c r="AE13" s="383"/>
      <c r="AF13" s="383"/>
      <c r="AG13" s="384"/>
      <c r="AH13" s="382">
        <v>765</v>
      </c>
      <c r="AI13" s="383"/>
      <c r="AJ13" s="383"/>
      <c r="AK13" s="383"/>
      <c r="AL13" s="385"/>
      <c r="AM13" s="465" t="s">
        <v>141</v>
      </c>
      <c r="AN13" s="380"/>
      <c r="AO13" s="380"/>
      <c r="AP13" s="380"/>
      <c r="AQ13" s="380"/>
      <c r="AR13" s="380"/>
      <c r="AS13" s="380"/>
      <c r="AT13" s="381"/>
      <c r="AU13" s="453" t="s">
        <v>142</v>
      </c>
      <c r="AV13" s="454"/>
      <c r="AW13" s="454"/>
      <c r="AX13" s="454"/>
      <c r="AY13" s="386" t="s">
        <v>143</v>
      </c>
      <c r="AZ13" s="387"/>
      <c r="BA13" s="387"/>
      <c r="BB13" s="387"/>
      <c r="BC13" s="387"/>
      <c r="BD13" s="387"/>
      <c r="BE13" s="387"/>
      <c r="BF13" s="387"/>
      <c r="BG13" s="387"/>
      <c r="BH13" s="387"/>
      <c r="BI13" s="387"/>
      <c r="BJ13" s="387"/>
      <c r="BK13" s="387"/>
      <c r="BL13" s="387"/>
      <c r="BM13" s="388"/>
      <c r="BN13" s="406">
        <v>-353989</v>
      </c>
      <c r="BO13" s="407"/>
      <c r="BP13" s="407"/>
      <c r="BQ13" s="407"/>
      <c r="BR13" s="407"/>
      <c r="BS13" s="407"/>
      <c r="BT13" s="407"/>
      <c r="BU13" s="408"/>
      <c r="BV13" s="406">
        <v>-3228</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12.9</v>
      </c>
      <c r="CU13" s="377"/>
      <c r="CV13" s="377"/>
      <c r="CW13" s="377"/>
      <c r="CX13" s="377"/>
      <c r="CY13" s="377"/>
      <c r="CZ13" s="377"/>
      <c r="DA13" s="378"/>
      <c r="DB13" s="376">
        <v>12.6</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145</v>
      </c>
      <c r="M14" s="533"/>
      <c r="N14" s="533"/>
      <c r="O14" s="533"/>
      <c r="P14" s="533"/>
      <c r="Q14" s="534"/>
      <c r="R14" s="499">
        <v>13490</v>
      </c>
      <c r="S14" s="500"/>
      <c r="T14" s="500"/>
      <c r="U14" s="500"/>
      <c r="V14" s="501"/>
      <c r="W14" s="502"/>
      <c r="X14" s="432"/>
      <c r="Y14" s="432"/>
      <c r="Z14" s="432"/>
      <c r="AA14" s="432"/>
      <c r="AB14" s="433"/>
      <c r="AC14" s="492">
        <v>8</v>
      </c>
      <c r="AD14" s="493"/>
      <c r="AE14" s="493"/>
      <c r="AF14" s="493"/>
      <c r="AG14" s="494"/>
      <c r="AH14" s="492">
        <v>10.199999999999999</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3" t="s">
        <v>130</v>
      </c>
      <c r="CU14" s="504"/>
      <c r="CV14" s="504"/>
      <c r="CW14" s="504"/>
      <c r="CX14" s="504"/>
      <c r="CY14" s="504"/>
      <c r="CZ14" s="504"/>
      <c r="DA14" s="505"/>
      <c r="DB14" s="503" t="s">
        <v>130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147</v>
      </c>
      <c r="N15" s="497"/>
      <c r="O15" s="497"/>
      <c r="P15" s="497"/>
      <c r="Q15" s="498"/>
      <c r="R15" s="499">
        <v>13392</v>
      </c>
      <c r="S15" s="500"/>
      <c r="T15" s="500"/>
      <c r="U15" s="500"/>
      <c r="V15" s="501"/>
      <c r="W15" s="487" t="s">
        <v>148</v>
      </c>
      <c r="X15" s="429"/>
      <c r="Y15" s="429"/>
      <c r="Z15" s="429"/>
      <c r="AA15" s="429"/>
      <c r="AB15" s="430"/>
      <c r="AC15" s="382">
        <v>2773</v>
      </c>
      <c r="AD15" s="383"/>
      <c r="AE15" s="383"/>
      <c r="AF15" s="383"/>
      <c r="AG15" s="384"/>
      <c r="AH15" s="382">
        <v>3127</v>
      </c>
      <c r="AI15" s="383"/>
      <c r="AJ15" s="383"/>
      <c r="AK15" s="383"/>
      <c r="AL15" s="385"/>
      <c r="AM15" s="465"/>
      <c r="AN15" s="380"/>
      <c r="AO15" s="380"/>
      <c r="AP15" s="380"/>
      <c r="AQ15" s="380"/>
      <c r="AR15" s="380"/>
      <c r="AS15" s="380"/>
      <c r="AT15" s="381"/>
      <c r="AU15" s="453"/>
      <c r="AV15" s="454"/>
      <c r="AW15" s="454"/>
      <c r="AX15" s="454"/>
      <c r="AY15" s="398" t="s">
        <v>149</v>
      </c>
      <c r="AZ15" s="399"/>
      <c r="BA15" s="399"/>
      <c r="BB15" s="399"/>
      <c r="BC15" s="399"/>
      <c r="BD15" s="399"/>
      <c r="BE15" s="399"/>
      <c r="BF15" s="399"/>
      <c r="BG15" s="399"/>
      <c r="BH15" s="399"/>
      <c r="BI15" s="399"/>
      <c r="BJ15" s="399"/>
      <c r="BK15" s="399"/>
      <c r="BL15" s="399"/>
      <c r="BM15" s="400"/>
      <c r="BN15" s="401">
        <v>1997833</v>
      </c>
      <c r="BO15" s="402"/>
      <c r="BP15" s="402"/>
      <c r="BQ15" s="402"/>
      <c r="BR15" s="402"/>
      <c r="BS15" s="402"/>
      <c r="BT15" s="402"/>
      <c r="BU15" s="403"/>
      <c r="BV15" s="401">
        <v>1947454</v>
      </c>
      <c r="BW15" s="402"/>
      <c r="BX15" s="402"/>
      <c r="BY15" s="402"/>
      <c r="BZ15" s="402"/>
      <c r="CA15" s="402"/>
      <c r="CB15" s="402"/>
      <c r="CC15" s="403"/>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151</v>
      </c>
      <c r="M16" s="490"/>
      <c r="N16" s="490"/>
      <c r="O16" s="490"/>
      <c r="P16" s="490"/>
      <c r="Q16" s="491"/>
      <c r="R16" s="484" t="s">
        <v>152</v>
      </c>
      <c r="S16" s="485"/>
      <c r="T16" s="485"/>
      <c r="U16" s="485"/>
      <c r="V16" s="486"/>
      <c r="W16" s="502"/>
      <c r="X16" s="432"/>
      <c r="Y16" s="432"/>
      <c r="Z16" s="432"/>
      <c r="AA16" s="432"/>
      <c r="AB16" s="433"/>
      <c r="AC16" s="492">
        <v>42.3</v>
      </c>
      <c r="AD16" s="493"/>
      <c r="AE16" s="493"/>
      <c r="AF16" s="493"/>
      <c r="AG16" s="494"/>
      <c r="AH16" s="492">
        <v>41.8</v>
      </c>
      <c r="AI16" s="493"/>
      <c r="AJ16" s="493"/>
      <c r="AK16" s="493"/>
      <c r="AL16" s="495"/>
      <c r="AM16" s="465"/>
      <c r="AN16" s="380"/>
      <c r="AO16" s="380"/>
      <c r="AP16" s="380"/>
      <c r="AQ16" s="380"/>
      <c r="AR16" s="380"/>
      <c r="AS16" s="380"/>
      <c r="AT16" s="381"/>
      <c r="AU16" s="453"/>
      <c r="AV16" s="454"/>
      <c r="AW16" s="454"/>
      <c r="AX16" s="454"/>
      <c r="AY16" s="386" t="s">
        <v>153</v>
      </c>
      <c r="AZ16" s="387"/>
      <c r="BA16" s="387"/>
      <c r="BB16" s="387"/>
      <c r="BC16" s="387"/>
      <c r="BD16" s="387"/>
      <c r="BE16" s="387"/>
      <c r="BF16" s="387"/>
      <c r="BG16" s="387"/>
      <c r="BH16" s="387"/>
      <c r="BI16" s="387"/>
      <c r="BJ16" s="387"/>
      <c r="BK16" s="387"/>
      <c r="BL16" s="387"/>
      <c r="BM16" s="388"/>
      <c r="BN16" s="406">
        <v>3925743</v>
      </c>
      <c r="BO16" s="407"/>
      <c r="BP16" s="407"/>
      <c r="BQ16" s="407"/>
      <c r="BR16" s="407"/>
      <c r="BS16" s="407"/>
      <c r="BT16" s="407"/>
      <c r="BU16" s="408"/>
      <c r="BV16" s="406">
        <v>3939717</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154</v>
      </c>
      <c r="N17" s="482"/>
      <c r="O17" s="482"/>
      <c r="P17" s="482"/>
      <c r="Q17" s="483"/>
      <c r="R17" s="484" t="s">
        <v>155</v>
      </c>
      <c r="S17" s="485"/>
      <c r="T17" s="485"/>
      <c r="U17" s="485"/>
      <c r="V17" s="486"/>
      <c r="W17" s="487" t="s">
        <v>156</v>
      </c>
      <c r="X17" s="429"/>
      <c r="Y17" s="429"/>
      <c r="Z17" s="429"/>
      <c r="AA17" s="429"/>
      <c r="AB17" s="430"/>
      <c r="AC17" s="382">
        <v>3258</v>
      </c>
      <c r="AD17" s="383"/>
      <c r="AE17" s="383"/>
      <c r="AF17" s="383"/>
      <c r="AG17" s="384"/>
      <c r="AH17" s="382">
        <v>3587</v>
      </c>
      <c r="AI17" s="383"/>
      <c r="AJ17" s="383"/>
      <c r="AK17" s="383"/>
      <c r="AL17" s="385"/>
      <c r="AM17" s="465"/>
      <c r="AN17" s="380"/>
      <c r="AO17" s="380"/>
      <c r="AP17" s="380"/>
      <c r="AQ17" s="380"/>
      <c r="AR17" s="380"/>
      <c r="AS17" s="380"/>
      <c r="AT17" s="381"/>
      <c r="AU17" s="453"/>
      <c r="AV17" s="454"/>
      <c r="AW17" s="454"/>
      <c r="AX17" s="454"/>
      <c r="AY17" s="386" t="s">
        <v>157</v>
      </c>
      <c r="AZ17" s="387"/>
      <c r="BA17" s="387"/>
      <c r="BB17" s="387"/>
      <c r="BC17" s="387"/>
      <c r="BD17" s="387"/>
      <c r="BE17" s="387"/>
      <c r="BF17" s="387"/>
      <c r="BG17" s="387"/>
      <c r="BH17" s="387"/>
      <c r="BI17" s="387"/>
      <c r="BJ17" s="387"/>
      <c r="BK17" s="387"/>
      <c r="BL17" s="387"/>
      <c r="BM17" s="388"/>
      <c r="BN17" s="406">
        <v>2528556</v>
      </c>
      <c r="BO17" s="407"/>
      <c r="BP17" s="407"/>
      <c r="BQ17" s="407"/>
      <c r="BR17" s="407"/>
      <c r="BS17" s="407"/>
      <c r="BT17" s="407"/>
      <c r="BU17" s="408"/>
      <c r="BV17" s="406">
        <v>2467370</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158</v>
      </c>
      <c r="C18" s="459"/>
      <c r="D18" s="459"/>
      <c r="E18" s="460"/>
      <c r="F18" s="460"/>
      <c r="G18" s="460"/>
      <c r="H18" s="460"/>
      <c r="I18" s="460"/>
      <c r="J18" s="460"/>
      <c r="K18" s="460"/>
      <c r="L18" s="461">
        <v>159.93</v>
      </c>
      <c r="M18" s="461"/>
      <c r="N18" s="461"/>
      <c r="O18" s="461"/>
      <c r="P18" s="461"/>
      <c r="Q18" s="461"/>
      <c r="R18" s="462"/>
      <c r="S18" s="462"/>
      <c r="T18" s="462"/>
      <c r="U18" s="462"/>
      <c r="V18" s="463"/>
      <c r="W18" s="477"/>
      <c r="X18" s="478"/>
      <c r="Y18" s="478"/>
      <c r="Z18" s="478"/>
      <c r="AA18" s="478"/>
      <c r="AB18" s="488"/>
      <c r="AC18" s="370">
        <v>49.7</v>
      </c>
      <c r="AD18" s="371"/>
      <c r="AE18" s="371"/>
      <c r="AF18" s="371"/>
      <c r="AG18" s="464"/>
      <c r="AH18" s="370">
        <v>48</v>
      </c>
      <c r="AI18" s="371"/>
      <c r="AJ18" s="371"/>
      <c r="AK18" s="371"/>
      <c r="AL18" s="372"/>
      <c r="AM18" s="465"/>
      <c r="AN18" s="380"/>
      <c r="AO18" s="380"/>
      <c r="AP18" s="380"/>
      <c r="AQ18" s="380"/>
      <c r="AR18" s="380"/>
      <c r="AS18" s="380"/>
      <c r="AT18" s="381"/>
      <c r="AU18" s="453"/>
      <c r="AV18" s="454"/>
      <c r="AW18" s="454"/>
      <c r="AX18" s="454"/>
      <c r="AY18" s="386" t="s">
        <v>159</v>
      </c>
      <c r="AZ18" s="387"/>
      <c r="BA18" s="387"/>
      <c r="BB18" s="387"/>
      <c r="BC18" s="387"/>
      <c r="BD18" s="387"/>
      <c r="BE18" s="387"/>
      <c r="BF18" s="387"/>
      <c r="BG18" s="387"/>
      <c r="BH18" s="387"/>
      <c r="BI18" s="387"/>
      <c r="BJ18" s="387"/>
      <c r="BK18" s="387"/>
      <c r="BL18" s="387"/>
      <c r="BM18" s="388"/>
      <c r="BN18" s="406">
        <v>3774114</v>
      </c>
      <c r="BO18" s="407"/>
      <c r="BP18" s="407"/>
      <c r="BQ18" s="407"/>
      <c r="BR18" s="407"/>
      <c r="BS18" s="407"/>
      <c r="BT18" s="407"/>
      <c r="BU18" s="408"/>
      <c r="BV18" s="406">
        <v>3782552</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160</v>
      </c>
      <c r="C19" s="459"/>
      <c r="D19" s="459"/>
      <c r="E19" s="460"/>
      <c r="F19" s="460"/>
      <c r="G19" s="460"/>
      <c r="H19" s="460"/>
      <c r="I19" s="460"/>
      <c r="J19" s="460"/>
      <c r="K19" s="460"/>
      <c r="L19" s="466">
        <v>83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161</v>
      </c>
      <c r="AZ19" s="387"/>
      <c r="BA19" s="387"/>
      <c r="BB19" s="387"/>
      <c r="BC19" s="387"/>
      <c r="BD19" s="387"/>
      <c r="BE19" s="387"/>
      <c r="BF19" s="387"/>
      <c r="BG19" s="387"/>
      <c r="BH19" s="387"/>
      <c r="BI19" s="387"/>
      <c r="BJ19" s="387"/>
      <c r="BK19" s="387"/>
      <c r="BL19" s="387"/>
      <c r="BM19" s="388"/>
      <c r="BN19" s="406">
        <v>5525908</v>
      </c>
      <c r="BO19" s="407"/>
      <c r="BP19" s="407"/>
      <c r="BQ19" s="407"/>
      <c r="BR19" s="407"/>
      <c r="BS19" s="407"/>
      <c r="BT19" s="407"/>
      <c r="BU19" s="408"/>
      <c r="BV19" s="406">
        <v>5468911</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162</v>
      </c>
      <c r="C20" s="459"/>
      <c r="D20" s="459"/>
      <c r="E20" s="460"/>
      <c r="F20" s="460"/>
      <c r="G20" s="460"/>
      <c r="H20" s="460"/>
      <c r="I20" s="460"/>
      <c r="J20" s="460"/>
      <c r="K20" s="460"/>
      <c r="L20" s="466">
        <v>4728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163</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164</v>
      </c>
      <c r="C22" s="420"/>
      <c r="D22" s="421"/>
      <c r="E22" s="428" t="s">
        <v>1</v>
      </c>
      <c r="F22" s="429"/>
      <c r="G22" s="429"/>
      <c r="H22" s="429"/>
      <c r="I22" s="429"/>
      <c r="J22" s="429"/>
      <c r="K22" s="430"/>
      <c r="L22" s="428" t="s">
        <v>165</v>
      </c>
      <c r="M22" s="429"/>
      <c r="N22" s="429"/>
      <c r="O22" s="429"/>
      <c r="P22" s="430"/>
      <c r="Q22" s="434" t="s">
        <v>166</v>
      </c>
      <c r="R22" s="435"/>
      <c r="S22" s="435"/>
      <c r="T22" s="435"/>
      <c r="U22" s="435"/>
      <c r="V22" s="436"/>
      <c r="W22" s="440" t="s">
        <v>167</v>
      </c>
      <c r="X22" s="420"/>
      <c r="Y22" s="421"/>
      <c r="Z22" s="428" t="s">
        <v>1</v>
      </c>
      <c r="AA22" s="429"/>
      <c r="AB22" s="429"/>
      <c r="AC22" s="429"/>
      <c r="AD22" s="429"/>
      <c r="AE22" s="429"/>
      <c r="AF22" s="429"/>
      <c r="AG22" s="430"/>
      <c r="AH22" s="445" t="s">
        <v>168</v>
      </c>
      <c r="AI22" s="429"/>
      <c r="AJ22" s="429"/>
      <c r="AK22" s="429"/>
      <c r="AL22" s="430"/>
      <c r="AM22" s="445" t="s">
        <v>169</v>
      </c>
      <c r="AN22" s="446"/>
      <c r="AO22" s="446"/>
      <c r="AP22" s="446"/>
      <c r="AQ22" s="446"/>
      <c r="AR22" s="447"/>
      <c r="AS22" s="434" t="s">
        <v>166</v>
      </c>
      <c r="AT22" s="435"/>
      <c r="AU22" s="435"/>
      <c r="AV22" s="435"/>
      <c r="AW22" s="435"/>
      <c r="AX22" s="451"/>
      <c r="AY22" s="398" t="s">
        <v>170</v>
      </c>
      <c r="AZ22" s="399"/>
      <c r="BA22" s="399"/>
      <c r="BB22" s="399"/>
      <c r="BC22" s="399"/>
      <c r="BD22" s="399"/>
      <c r="BE22" s="399"/>
      <c r="BF22" s="399"/>
      <c r="BG22" s="399"/>
      <c r="BH22" s="399"/>
      <c r="BI22" s="399"/>
      <c r="BJ22" s="399"/>
      <c r="BK22" s="399"/>
      <c r="BL22" s="399"/>
      <c r="BM22" s="400"/>
      <c r="BN22" s="401">
        <v>4815841</v>
      </c>
      <c r="BO22" s="402"/>
      <c r="BP22" s="402"/>
      <c r="BQ22" s="402"/>
      <c r="BR22" s="402"/>
      <c r="BS22" s="402"/>
      <c r="BT22" s="402"/>
      <c r="BU22" s="403"/>
      <c r="BV22" s="401">
        <v>5403148</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171</v>
      </c>
      <c r="AZ23" s="387"/>
      <c r="BA23" s="387"/>
      <c r="BB23" s="387"/>
      <c r="BC23" s="387"/>
      <c r="BD23" s="387"/>
      <c r="BE23" s="387"/>
      <c r="BF23" s="387"/>
      <c r="BG23" s="387"/>
      <c r="BH23" s="387"/>
      <c r="BI23" s="387"/>
      <c r="BJ23" s="387"/>
      <c r="BK23" s="387"/>
      <c r="BL23" s="387"/>
      <c r="BM23" s="388"/>
      <c r="BN23" s="406">
        <v>3267033</v>
      </c>
      <c r="BO23" s="407"/>
      <c r="BP23" s="407"/>
      <c r="BQ23" s="407"/>
      <c r="BR23" s="407"/>
      <c r="BS23" s="407"/>
      <c r="BT23" s="407"/>
      <c r="BU23" s="408"/>
      <c r="BV23" s="406">
        <v>3728447</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172</v>
      </c>
      <c r="F24" s="380"/>
      <c r="G24" s="380"/>
      <c r="H24" s="380"/>
      <c r="I24" s="380"/>
      <c r="J24" s="380"/>
      <c r="K24" s="381"/>
      <c r="L24" s="382">
        <v>1</v>
      </c>
      <c r="M24" s="383"/>
      <c r="N24" s="383"/>
      <c r="O24" s="383"/>
      <c r="P24" s="384"/>
      <c r="Q24" s="382">
        <v>7900</v>
      </c>
      <c r="R24" s="383"/>
      <c r="S24" s="383"/>
      <c r="T24" s="383"/>
      <c r="U24" s="383"/>
      <c r="V24" s="384"/>
      <c r="W24" s="441"/>
      <c r="X24" s="423"/>
      <c r="Y24" s="424"/>
      <c r="Z24" s="379" t="s">
        <v>173</v>
      </c>
      <c r="AA24" s="380"/>
      <c r="AB24" s="380"/>
      <c r="AC24" s="380"/>
      <c r="AD24" s="380"/>
      <c r="AE24" s="380"/>
      <c r="AF24" s="380"/>
      <c r="AG24" s="381"/>
      <c r="AH24" s="382">
        <v>92</v>
      </c>
      <c r="AI24" s="383"/>
      <c r="AJ24" s="383"/>
      <c r="AK24" s="383"/>
      <c r="AL24" s="384"/>
      <c r="AM24" s="382">
        <v>302680</v>
      </c>
      <c r="AN24" s="383"/>
      <c r="AO24" s="383"/>
      <c r="AP24" s="383"/>
      <c r="AQ24" s="383"/>
      <c r="AR24" s="384"/>
      <c r="AS24" s="382">
        <v>3290</v>
      </c>
      <c r="AT24" s="383"/>
      <c r="AU24" s="383"/>
      <c r="AV24" s="383"/>
      <c r="AW24" s="383"/>
      <c r="AX24" s="385"/>
      <c r="AY24" s="373" t="s">
        <v>174</v>
      </c>
      <c r="AZ24" s="374"/>
      <c r="BA24" s="374"/>
      <c r="BB24" s="374"/>
      <c r="BC24" s="374"/>
      <c r="BD24" s="374"/>
      <c r="BE24" s="374"/>
      <c r="BF24" s="374"/>
      <c r="BG24" s="374"/>
      <c r="BH24" s="374"/>
      <c r="BI24" s="374"/>
      <c r="BJ24" s="374"/>
      <c r="BK24" s="374"/>
      <c r="BL24" s="374"/>
      <c r="BM24" s="375"/>
      <c r="BN24" s="406">
        <v>1991647</v>
      </c>
      <c r="BO24" s="407"/>
      <c r="BP24" s="407"/>
      <c r="BQ24" s="407"/>
      <c r="BR24" s="407"/>
      <c r="BS24" s="407"/>
      <c r="BT24" s="407"/>
      <c r="BU24" s="408"/>
      <c r="BV24" s="406">
        <v>2341526</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175</v>
      </c>
      <c r="F25" s="380"/>
      <c r="G25" s="380"/>
      <c r="H25" s="380"/>
      <c r="I25" s="380"/>
      <c r="J25" s="380"/>
      <c r="K25" s="381"/>
      <c r="L25" s="382">
        <v>1</v>
      </c>
      <c r="M25" s="383"/>
      <c r="N25" s="383"/>
      <c r="O25" s="383"/>
      <c r="P25" s="384"/>
      <c r="Q25" s="382">
        <v>6340</v>
      </c>
      <c r="R25" s="383"/>
      <c r="S25" s="383"/>
      <c r="T25" s="383"/>
      <c r="U25" s="383"/>
      <c r="V25" s="384"/>
      <c r="W25" s="441"/>
      <c r="X25" s="423"/>
      <c r="Y25" s="424"/>
      <c r="Z25" s="379" t="s">
        <v>176</v>
      </c>
      <c r="AA25" s="380"/>
      <c r="AB25" s="380"/>
      <c r="AC25" s="380"/>
      <c r="AD25" s="380"/>
      <c r="AE25" s="380"/>
      <c r="AF25" s="380"/>
      <c r="AG25" s="381"/>
      <c r="AH25" s="382" t="s">
        <v>177</v>
      </c>
      <c r="AI25" s="383"/>
      <c r="AJ25" s="383"/>
      <c r="AK25" s="383"/>
      <c r="AL25" s="384"/>
      <c r="AM25" s="382" t="s">
        <v>130</v>
      </c>
      <c r="AN25" s="383"/>
      <c r="AO25" s="383"/>
      <c r="AP25" s="383"/>
      <c r="AQ25" s="383"/>
      <c r="AR25" s="384"/>
      <c r="AS25" s="382" t="s">
        <v>130</v>
      </c>
      <c r="AT25" s="383"/>
      <c r="AU25" s="383"/>
      <c r="AV25" s="383"/>
      <c r="AW25" s="383"/>
      <c r="AX25" s="385"/>
      <c r="AY25" s="398" t="s">
        <v>178</v>
      </c>
      <c r="AZ25" s="399"/>
      <c r="BA25" s="399"/>
      <c r="BB25" s="399"/>
      <c r="BC25" s="399"/>
      <c r="BD25" s="399"/>
      <c r="BE25" s="399"/>
      <c r="BF25" s="399"/>
      <c r="BG25" s="399"/>
      <c r="BH25" s="399"/>
      <c r="BI25" s="399"/>
      <c r="BJ25" s="399"/>
      <c r="BK25" s="399"/>
      <c r="BL25" s="399"/>
      <c r="BM25" s="400"/>
      <c r="BN25" s="401">
        <v>327860</v>
      </c>
      <c r="BO25" s="402"/>
      <c r="BP25" s="402"/>
      <c r="BQ25" s="402"/>
      <c r="BR25" s="402"/>
      <c r="BS25" s="402"/>
      <c r="BT25" s="402"/>
      <c r="BU25" s="403"/>
      <c r="BV25" s="401">
        <v>370348</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179</v>
      </c>
      <c r="F26" s="380"/>
      <c r="G26" s="380"/>
      <c r="H26" s="380"/>
      <c r="I26" s="380"/>
      <c r="J26" s="380"/>
      <c r="K26" s="381"/>
      <c r="L26" s="382">
        <v>1</v>
      </c>
      <c r="M26" s="383"/>
      <c r="N26" s="383"/>
      <c r="O26" s="383"/>
      <c r="P26" s="384"/>
      <c r="Q26" s="382">
        <v>5990</v>
      </c>
      <c r="R26" s="383"/>
      <c r="S26" s="383"/>
      <c r="T26" s="383"/>
      <c r="U26" s="383"/>
      <c r="V26" s="384"/>
      <c r="W26" s="441"/>
      <c r="X26" s="423"/>
      <c r="Y26" s="424"/>
      <c r="Z26" s="379" t="s">
        <v>180</v>
      </c>
      <c r="AA26" s="417"/>
      <c r="AB26" s="417"/>
      <c r="AC26" s="417"/>
      <c r="AD26" s="417"/>
      <c r="AE26" s="417"/>
      <c r="AF26" s="417"/>
      <c r="AG26" s="418"/>
      <c r="AH26" s="382" t="s">
        <v>177</v>
      </c>
      <c r="AI26" s="383"/>
      <c r="AJ26" s="383"/>
      <c r="AK26" s="383"/>
      <c r="AL26" s="384"/>
      <c r="AM26" s="382" t="s">
        <v>130</v>
      </c>
      <c r="AN26" s="383"/>
      <c r="AO26" s="383"/>
      <c r="AP26" s="383"/>
      <c r="AQ26" s="383"/>
      <c r="AR26" s="384"/>
      <c r="AS26" s="382" t="s">
        <v>130</v>
      </c>
      <c r="AT26" s="383"/>
      <c r="AU26" s="383"/>
      <c r="AV26" s="383"/>
      <c r="AW26" s="383"/>
      <c r="AX26" s="385"/>
      <c r="AY26" s="415" t="s">
        <v>181</v>
      </c>
      <c r="AZ26" s="360"/>
      <c r="BA26" s="360"/>
      <c r="BB26" s="360"/>
      <c r="BC26" s="360"/>
      <c r="BD26" s="360"/>
      <c r="BE26" s="360"/>
      <c r="BF26" s="360"/>
      <c r="BG26" s="360"/>
      <c r="BH26" s="360"/>
      <c r="BI26" s="360"/>
      <c r="BJ26" s="360"/>
      <c r="BK26" s="360"/>
      <c r="BL26" s="360"/>
      <c r="BM26" s="416"/>
      <c r="BN26" s="406" t="s">
        <v>130</v>
      </c>
      <c r="BO26" s="407"/>
      <c r="BP26" s="407"/>
      <c r="BQ26" s="407"/>
      <c r="BR26" s="407"/>
      <c r="BS26" s="407"/>
      <c r="BT26" s="407"/>
      <c r="BU26" s="408"/>
      <c r="BV26" s="406" t="s">
        <v>177</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182</v>
      </c>
      <c r="F27" s="380"/>
      <c r="G27" s="380"/>
      <c r="H27" s="380"/>
      <c r="I27" s="380"/>
      <c r="J27" s="380"/>
      <c r="K27" s="381"/>
      <c r="L27" s="382">
        <v>1</v>
      </c>
      <c r="M27" s="383"/>
      <c r="N27" s="383"/>
      <c r="O27" s="383"/>
      <c r="P27" s="384"/>
      <c r="Q27" s="382">
        <v>3230</v>
      </c>
      <c r="R27" s="383"/>
      <c r="S27" s="383"/>
      <c r="T27" s="383"/>
      <c r="U27" s="383"/>
      <c r="V27" s="384"/>
      <c r="W27" s="441"/>
      <c r="X27" s="423"/>
      <c r="Y27" s="424"/>
      <c r="Z27" s="379" t="s">
        <v>183</v>
      </c>
      <c r="AA27" s="380"/>
      <c r="AB27" s="380"/>
      <c r="AC27" s="380"/>
      <c r="AD27" s="380"/>
      <c r="AE27" s="380"/>
      <c r="AF27" s="380"/>
      <c r="AG27" s="381"/>
      <c r="AH27" s="382">
        <v>18</v>
      </c>
      <c r="AI27" s="383"/>
      <c r="AJ27" s="383"/>
      <c r="AK27" s="383"/>
      <c r="AL27" s="384"/>
      <c r="AM27" s="382">
        <v>49182</v>
      </c>
      <c r="AN27" s="383"/>
      <c r="AO27" s="383"/>
      <c r="AP27" s="383"/>
      <c r="AQ27" s="383"/>
      <c r="AR27" s="384"/>
      <c r="AS27" s="382">
        <v>2732</v>
      </c>
      <c r="AT27" s="383"/>
      <c r="AU27" s="383"/>
      <c r="AV27" s="383"/>
      <c r="AW27" s="383"/>
      <c r="AX27" s="385"/>
      <c r="AY27" s="412" t="s">
        <v>184</v>
      </c>
      <c r="AZ27" s="413"/>
      <c r="BA27" s="413"/>
      <c r="BB27" s="413"/>
      <c r="BC27" s="413"/>
      <c r="BD27" s="413"/>
      <c r="BE27" s="413"/>
      <c r="BF27" s="413"/>
      <c r="BG27" s="413"/>
      <c r="BH27" s="413"/>
      <c r="BI27" s="413"/>
      <c r="BJ27" s="413"/>
      <c r="BK27" s="413"/>
      <c r="BL27" s="413"/>
      <c r="BM27" s="414"/>
      <c r="BN27" s="409">
        <v>215528</v>
      </c>
      <c r="BO27" s="410"/>
      <c r="BP27" s="410"/>
      <c r="BQ27" s="410"/>
      <c r="BR27" s="410"/>
      <c r="BS27" s="410"/>
      <c r="BT27" s="410"/>
      <c r="BU27" s="411"/>
      <c r="BV27" s="409">
        <v>215314</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185</v>
      </c>
      <c r="F28" s="380"/>
      <c r="G28" s="380"/>
      <c r="H28" s="380"/>
      <c r="I28" s="380"/>
      <c r="J28" s="380"/>
      <c r="K28" s="381"/>
      <c r="L28" s="382">
        <v>1</v>
      </c>
      <c r="M28" s="383"/>
      <c r="N28" s="383"/>
      <c r="O28" s="383"/>
      <c r="P28" s="384"/>
      <c r="Q28" s="382">
        <v>2460</v>
      </c>
      <c r="R28" s="383"/>
      <c r="S28" s="383"/>
      <c r="T28" s="383"/>
      <c r="U28" s="383"/>
      <c r="V28" s="384"/>
      <c r="W28" s="441"/>
      <c r="X28" s="423"/>
      <c r="Y28" s="424"/>
      <c r="Z28" s="379" t="s">
        <v>186</v>
      </c>
      <c r="AA28" s="380"/>
      <c r="AB28" s="380"/>
      <c r="AC28" s="380"/>
      <c r="AD28" s="380"/>
      <c r="AE28" s="380"/>
      <c r="AF28" s="380"/>
      <c r="AG28" s="381"/>
      <c r="AH28" s="382" t="s">
        <v>130</v>
      </c>
      <c r="AI28" s="383"/>
      <c r="AJ28" s="383"/>
      <c r="AK28" s="383"/>
      <c r="AL28" s="384"/>
      <c r="AM28" s="382" t="s">
        <v>130</v>
      </c>
      <c r="AN28" s="383"/>
      <c r="AO28" s="383"/>
      <c r="AP28" s="383"/>
      <c r="AQ28" s="383"/>
      <c r="AR28" s="384"/>
      <c r="AS28" s="382" t="s">
        <v>177</v>
      </c>
      <c r="AT28" s="383"/>
      <c r="AU28" s="383"/>
      <c r="AV28" s="383"/>
      <c r="AW28" s="383"/>
      <c r="AX28" s="385"/>
      <c r="AY28" s="389" t="s">
        <v>187</v>
      </c>
      <c r="AZ28" s="390"/>
      <c r="BA28" s="390"/>
      <c r="BB28" s="391"/>
      <c r="BC28" s="398" t="s">
        <v>49</v>
      </c>
      <c r="BD28" s="399"/>
      <c r="BE28" s="399"/>
      <c r="BF28" s="399"/>
      <c r="BG28" s="399"/>
      <c r="BH28" s="399"/>
      <c r="BI28" s="399"/>
      <c r="BJ28" s="399"/>
      <c r="BK28" s="399"/>
      <c r="BL28" s="399"/>
      <c r="BM28" s="400"/>
      <c r="BN28" s="401">
        <v>1115851</v>
      </c>
      <c r="BO28" s="402"/>
      <c r="BP28" s="402"/>
      <c r="BQ28" s="402"/>
      <c r="BR28" s="402"/>
      <c r="BS28" s="402"/>
      <c r="BT28" s="402"/>
      <c r="BU28" s="403"/>
      <c r="BV28" s="401">
        <v>994843</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188</v>
      </c>
      <c r="F29" s="380"/>
      <c r="G29" s="380"/>
      <c r="H29" s="380"/>
      <c r="I29" s="380"/>
      <c r="J29" s="380"/>
      <c r="K29" s="381"/>
      <c r="L29" s="382">
        <v>12</v>
      </c>
      <c r="M29" s="383"/>
      <c r="N29" s="383"/>
      <c r="O29" s="383"/>
      <c r="P29" s="384"/>
      <c r="Q29" s="382">
        <v>2250</v>
      </c>
      <c r="R29" s="383"/>
      <c r="S29" s="383"/>
      <c r="T29" s="383"/>
      <c r="U29" s="383"/>
      <c r="V29" s="384"/>
      <c r="W29" s="442"/>
      <c r="X29" s="443"/>
      <c r="Y29" s="444"/>
      <c r="Z29" s="379" t="s">
        <v>189</v>
      </c>
      <c r="AA29" s="380"/>
      <c r="AB29" s="380"/>
      <c r="AC29" s="380"/>
      <c r="AD29" s="380"/>
      <c r="AE29" s="380"/>
      <c r="AF29" s="380"/>
      <c r="AG29" s="381"/>
      <c r="AH29" s="382">
        <v>110</v>
      </c>
      <c r="AI29" s="383"/>
      <c r="AJ29" s="383"/>
      <c r="AK29" s="383"/>
      <c r="AL29" s="384"/>
      <c r="AM29" s="382">
        <v>351862</v>
      </c>
      <c r="AN29" s="383"/>
      <c r="AO29" s="383"/>
      <c r="AP29" s="383"/>
      <c r="AQ29" s="383"/>
      <c r="AR29" s="384"/>
      <c r="AS29" s="382">
        <v>3199</v>
      </c>
      <c r="AT29" s="383"/>
      <c r="AU29" s="383"/>
      <c r="AV29" s="383"/>
      <c r="AW29" s="383"/>
      <c r="AX29" s="385"/>
      <c r="AY29" s="392"/>
      <c r="AZ29" s="393"/>
      <c r="BA29" s="393"/>
      <c r="BB29" s="394"/>
      <c r="BC29" s="386" t="s">
        <v>190</v>
      </c>
      <c r="BD29" s="387"/>
      <c r="BE29" s="387"/>
      <c r="BF29" s="387"/>
      <c r="BG29" s="387"/>
      <c r="BH29" s="387"/>
      <c r="BI29" s="387"/>
      <c r="BJ29" s="387"/>
      <c r="BK29" s="387"/>
      <c r="BL29" s="387"/>
      <c r="BM29" s="388"/>
      <c r="BN29" s="406">
        <v>365195</v>
      </c>
      <c r="BO29" s="407"/>
      <c r="BP29" s="407"/>
      <c r="BQ29" s="407"/>
      <c r="BR29" s="407"/>
      <c r="BS29" s="407"/>
      <c r="BT29" s="407"/>
      <c r="BU29" s="408"/>
      <c r="BV29" s="406">
        <v>315187</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191</v>
      </c>
      <c r="X30" s="368"/>
      <c r="Y30" s="368"/>
      <c r="Z30" s="368"/>
      <c r="AA30" s="368"/>
      <c r="AB30" s="368"/>
      <c r="AC30" s="368"/>
      <c r="AD30" s="368"/>
      <c r="AE30" s="368"/>
      <c r="AF30" s="368"/>
      <c r="AG30" s="369"/>
      <c r="AH30" s="370">
        <v>99.1</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51</v>
      </c>
      <c r="BD30" s="374"/>
      <c r="BE30" s="374"/>
      <c r="BF30" s="374"/>
      <c r="BG30" s="374"/>
      <c r="BH30" s="374"/>
      <c r="BI30" s="374"/>
      <c r="BJ30" s="374"/>
      <c r="BK30" s="374"/>
      <c r="BL30" s="374"/>
      <c r="BM30" s="375"/>
      <c r="BN30" s="409">
        <v>2378324</v>
      </c>
      <c r="BO30" s="410"/>
      <c r="BP30" s="410"/>
      <c r="BQ30" s="410"/>
      <c r="BR30" s="410"/>
      <c r="BS30" s="410"/>
      <c r="BT30" s="410"/>
      <c r="BU30" s="411"/>
      <c r="BV30" s="409">
        <v>1973634</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192</v>
      </c>
      <c r="D32" s="359"/>
      <c r="E32" s="359"/>
      <c r="F32" s="359"/>
      <c r="G32" s="359"/>
      <c r="H32" s="359"/>
      <c r="I32" s="359"/>
      <c r="J32" s="359"/>
      <c r="K32" s="359"/>
      <c r="L32" s="359"/>
      <c r="M32" s="359"/>
      <c r="N32" s="359"/>
      <c r="O32" s="359"/>
      <c r="P32" s="359"/>
      <c r="Q32" s="359"/>
      <c r="R32" s="359"/>
      <c r="S32" s="359"/>
      <c r="U32" s="360" t="s">
        <v>193</v>
      </c>
      <c r="V32" s="360"/>
      <c r="W32" s="360"/>
      <c r="X32" s="360"/>
      <c r="Y32" s="360"/>
      <c r="Z32" s="360"/>
      <c r="AA32" s="360"/>
      <c r="AB32" s="360"/>
      <c r="AC32" s="360"/>
      <c r="AD32" s="360"/>
      <c r="AE32" s="360"/>
      <c r="AF32" s="360"/>
      <c r="AG32" s="360"/>
      <c r="AH32" s="360"/>
      <c r="AI32" s="360"/>
      <c r="AJ32" s="360"/>
      <c r="AK32" s="360"/>
      <c r="AM32" s="360" t="s">
        <v>194</v>
      </c>
      <c r="AN32" s="360"/>
      <c r="AO32" s="360"/>
      <c r="AP32" s="360"/>
      <c r="AQ32" s="360"/>
      <c r="AR32" s="360"/>
      <c r="AS32" s="360"/>
      <c r="AT32" s="360"/>
      <c r="AU32" s="360"/>
      <c r="AV32" s="360"/>
      <c r="AW32" s="360"/>
      <c r="AX32" s="360"/>
      <c r="AY32" s="360"/>
      <c r="AZ32" s="360"/>
      <c r="BA32" s="360"/>
      <c r="BB32" s="360"/>
      <c r="BC32" s="360"/>
      <c r="BE32" s="360" t="s">
        <v>195</v>
      </c>
      <c r="BF32" s="360"/>
      <c r="BG32" s="360"/>
      <c r="BH32" s="360"/>
      <c r="BI32" s="360"/>
      <c r="BJ32" s="360"/>
      <c r="BK32" s="360"/>
      <c r="BL32" s="360"/>
      <c r="BM32" s="360"/>
      <c r="BN32" s="360"/>
      <c r="BO32" s="360"/>
      <c r="BP32" s="360"/>
      <c r="BQ32" s="360"/>
      <c r="BR32" s="360"/>
      <c r="BS32" s="360"/>
      <c r="BT32" s="360"/>
      <c r="BU32" s="360"/>
      <c r="BW32" s="360" t="s">
        <v>196</v>
      </c>
      <c r="BX32" s="360"/>
      <c r="BY32" s="360"/>
      <c r="BZ32" s="360"/>
      <c r="CA32" s="360"/>
      <c r="CB32" s="360"/>
      <c r="CC32" s="360"/>
      <c r="CD32" s="360"/>
      <c r="CE32" s="360"/>
      <c r="CF32" s="360"/>
      <c r="CG32" s="360"/>
      <c r="CH32" s="360"/>
      <c r="CI32" s="360"/>
      <c r="CJ32" s="360"/>
      <c r="CK32" s="360"/>
      <c r="CL32" s="360"/>
      <c r="CM32" s="360"/>
      <c r="CO32" s="360" t="s">
        <v>197</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198</v>
      </c>
      <c r="D33" s="358"/>
      <c r="E33" s="357" t="s">
        <v>199</v>
      </c>
      <c r="F33" s="357"/>
      <c r="G33" s="357"/>
      <c r="H33" s="357"/>
      <c r="I33" s="357"/>
      <c r="J33" s="357"/>
      <c r="K33" s="357"/>
      <c r="L33" s="357"/>
      <c r="M33" s="357"/>
      <c r="N33" s="357"/>
      <c r="O33" s="357"/>
      <c r="P33" s="357"/>
      <c r="Q33" s="357"/>
      <c r="R33" s="357"/>
      <c r="S33" s="357"/>
      <c r="T33" s="200"/>
      <c r="U33" s="358" t="s">
        <v>200</v>
      </c>
      <c r="V33" s="358"/>
      <c r="W33" s="357" t="s">
        <v>201</v>
      </c>
      <c r="X33" s="357"/>
      <c r="Y33" s="357"/>
      <c r="Z33" s="357"/>
      <c r="AA33" s="357"/>
      <c r="AB33" s="357"/>
      <c r="AC33" s="357"/>
      <c r="AD33" s="357"/>
      <c r="AE33" s="357"/>
      <c r="AF33" s="357"/>
      <c r="AG33" s="357"/>
      <c r="AH33" s="357"/>
      <c r="AI33" s="357"/>
      <c r="AJ33" s="357"/>
      <c r="AK33" s="357"/>
      <c r="AL33" s="200"/>
      <c r="AM33" s="358" t="s">
        <v>198</v>
      </c>
      <c r="AN33" s="358"/>
      <c r="AO33" s="357" t="s">
        <v>201</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200</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15">
      <c r="A34" s="175"/>
      <c r="B34" s="199"/>
      <c r="C34" s="354" t="e">
        <f>IF(E34="","",1)</f>
        <v>#REF!</v>
      </c>
      <c r="D34" s="354"/>
      <c r="E34" s="355" t="e">
        <f>IF(#REF!="","",#REF!)</f>
        <v>#REF!</v>
      </c>
      <c r="F34" s="355"/>
      <c r="G34" s="355"/>
      <c r="H34" s="355"/>
      <c r="I34" s="355"/>
      <c r="J34" s="355"/>
      <c r="K34" s="355"/>
      <c r="L34" s="355"/>
      <c r="M34" s="355"/>
      <c r="N34" s="355"/>
      <c r="O34" s="355"/>
      <c r="P34" s="355"/>
      <c r="Q34" s="355"/>
      <c r="R34" s="355"/>
      <c r="S34" s="355"/>
      <c r="T34" s="175"/>
      <c r="U34" s="354" t="e">
        <f>IF(W34="","",MAX(C34:D43)+1)</f>
        <v>#REF!</v>
      </c>
      <c r="V34" s="354"/>
      <c r="W34" s="355" t="e">
        <f>IF(#REF!="","",#REF!)</f>
        <v>#REF!</v>
      </c>
      <c r="X34" s="355"/>
      <c r="Y34" s="355"/>
      <c r="Z34" s="355"/>
      <c r="AA34" s="355"/>
      <c r="AB34" s="355"/>
      <c r="AC34" s="355"/>
      <c r="AD34" s="355"/>
      <c r="AE34" s="355"/>
      <c r="AF34" s="355"/>
      <c r="AG34" s="355"/>
      <c r="AH34" s="355"/>
      <c r="AI34" s="355"/>
      <c r="AJ34" s="355"/>
      <c r="AK34" s="355"/>
      <c r="AL34" s="175"/>
      <c r="AM34" s="354" t="e">
        <f>IF(AO34="","",MAX(C34:D43,U34:V43)+1)</f>
        <v>#REF!</v>
      </c>
      <c r="AN34" s="354"/>
      <c r="AO34" s="355" t="e">
        <f>IF(#REF!="","",#REF!)</f>
        <v>#REF!</v>
      </c>
      <c r="AP34" s="355"/>
      <c r="AQ34" s="355"/>
      <c r="AR34" s="355"/>
      <c r="AS34" s="355"/>
      <c r="AT34" s="355"/>
      <c r="AU34" s="355"/>
      <c r="AV34" s="355"/>
      <c r="AW34" s="355"/>
      <c r="AX34" s="355"/>
      <c r="AY34" s="355"/>
      <c r="AZ34" s="355"/>
      <c r="BA34" s="355"/>
      <c r="BB34" s="355"/>
      <c r="BC34" s="355"/>
      <c r="BD34" s="175"/>
      <c r="BE34" s="354" t="e">
        <f>IF(BG34="","",MAX(C34:D43,U34:V43,AM34:AN43)+1)</f>
        <v>#REF!</v>
      </c>
      <c r="BF34" s="354"/>
      <c r="BG34" s="355" t="e">
        <f>IF(#REF!="","",#REF!)</f>
        <v>#REF!</v>
      </c>
      <c r="BH34" s="355"/>
      <c r="BI34" s="355"/>
      <c r="BJ34" s="355"/>
      <c r="BK34" s="355"/>
      <c r="BL34" s="355"/>
      <c r="BM34" s="355"/>
      <c r="BN34" s="355"/>
      <c r="BO34" s="355"/>
      <c r="BP34" s="355"/>
      <c r="BQ34" s="355"/>
      <c r="BR34" s="355"/>
      <c r="BS34" s="355"/>
      <c r="BT34" s="355"/>
      <c r="BU34" s="355"/>
      <c r="BV34" s="175"/>
      <c r="BW34" s="354" t="e">
        <f>IF(BY34="","",MAX(C34:D43,U34:V43,AM34:AN43,BE34:BF43)+1)</f>
        <v>#REF!</v>
      </c>
      <c r="BX34" s="354"/>
      <c r="BY34" s="355" t="e">
        <f>IF(#REF!="","",#REF!)</f>
        <v>#REF!</v>
      </c>
      <c r="BZ34" s="355"/>
      <c r="CA34" s="355"/>
      <c r="CB34" s="355"/>
      <c r="CC34" s="355"/>
      <c r="CD34" s="355"/>
      <c r="CE34" s="355"/>
      <c r="CF34" s="355"/>
      <c r="CG34" s="355"/>
      <c r="CH34" s="355"/>
      <c r="CI34" s="355"/>
      <c r="CJ34" s="355"/>
      <c r="CK34" s="355"/>
      <c r="CL34" s="355"/>
      <c r="CM34" s="355"/>
      <c r="CN34" s="175"/>
      <c r="CO34" s="354" t="e">
        <f>IF(CQ34="","",MAX(C34:D43,U34:V43,AM34:AN43,BE34:BF43,BW34:BX43)+1)</f>
        <v>#REF!</v>
      </c>
      <c r="CP34" s="354"/>
      <c r="CQ34" s="355" t="e">
        <f>IF(#REF!="","",#REF!)</f>
        <v>#REF!</v>
      </c>
      <c r="CR34" s="355"/>
      <c r="CS34" s="355"/>
      <c r="CT34" s="355"/>
      <c r="CU34" s="355"/>
      <c r="CV34" s="355"/>
      <c r="CW34" s="355"/>
      <c r="CX34" s="355"/>
      <c r="CY34" s="355"/>
      <c r="CZ34" s="355"/>
      <c r="DA34" s="355"/>
      <c r="DB34" s="355"/>
      <c r="DC34" s="355"/>
      <c r="DD34" s="355"/>
      <c r="DE34" s="355"/>
      <c r="DG34" s="352" t="e">
        <f>IF(#REF!="","",#REF!)</f>
        <v>#REF!</v>
      </c>
      <c r="DH34" s="352"/>
      <c r="DI34" s="202"/>
    </row>
    <row r="35" spans="1:113" ht="32.25" customHeight="1" x14ac:dyDescent="0.15">
      <c r="A35" s="175"/>
      <c r="B35" s="199"/>
      <c r="C35" s="354" t="e">
        <f>IF(E35="","",C34+1)</f>
        <v>#REF!</v>
      </c>
      <c r="D35" s="354"/>
      <c r="E35" s="355" t="e">
        <f>IF(#REF!="","",#REF!)</f>
        <v>#REF!</v>
      </c>
      <c r="F35" s="355"/>
      <c r="G35" s="355"/>
      <c r="H35" s="355"/>
      <c r="I35" s="355"/>
      <c r="J35" s="355"/>
      <c r="K35" s="355"/>
      <c r="L35" s="355"/>
      <c r="M35" s="355"/>
      <c r="N35" s="355"/>
      <c r="O35" s="355"/>
      <c r="P35" s="355"/>
      <c r="Q35" s="355"/>
      <c r="R35" s="355"/>
      <c r="S35" s="355"/>
      <c r="T35" s="175"/>
      <c r="U35" s="354" t="e">
        <f>IF(W35="","",U34+1)</f>
        <v>#REF!</v>
      </c>
      <c r="V35" s="354"/>
      <c r="W35" s="355" t="e">
        <f>IF(#REF!="","",#REF!)</f>
        <v>#REF!</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e">
        <f t="shared" ref="BE35:BE43" si="1">IF(BG35="","",BE34+1)</f>
        <v>#REF!</v>
      </c>
      <c r="BF35" s="354"/>
      <c r="BG35" s="355" t="e">
        <f>IF(#REF!="","",#REF!)</f>
        <v>#REF!</v>
      </c>
      <c r="BH35" s="355"/>
      <c r="BI35" s="355"/>
      <c r="BJ35" s="355"/>
      <c r="BK35" s="355"/>
      <c r="BL35" s="355"/>
      <c r="BM35" s="355"/>
      <c r="BN35" s="355"/>
      <c r="BO35" s="355"/>
      <c r="BP35" s="355"/>
      <c r="BQ35" s="355"/>
      <c r="BR35" s="355"/>
      <c r="BS35" s="355"/>
      <c r="BT35" s="355"/>
      <c r="BU35" s="355"/>
      <c r="BV35" s="175"/>
      <c r="BW35" s="354" t="e">
        <f t="shared" ref="BW35:BW43" si="2">IF(BY35="","",BW34+1)</f>
        <v>#REF!</v>
      </c>
      <c r="BX35" s="354"/>
      <c r="BY35" s="355" t="e">
        <f>IF(#REF!="","",#REF!)</f>
        <v>#REF!</v>
      </c>
      <c r="BZ35" s="355"/>
      <c r="CA35" s="355"/>
      <c r="CB35" s="355"/>
      <c r="CC35" s="355"/>
      <c r="CD35" s="355"/>
      <c r="CE35" s="355"/>
      <c r="CF35" s="355"/>
      <c r="CG35" s="355"/>
      <c r="CH35" s="355"/>
      <c r="CI35" s="355"/>
      <c r="CJ35" s="355"/>
      <c r="CK35" s="355"/>
      <c r="CL35" s="355"/>
      <c r="CM35" s="355"/>
      <c r="CN35" s="175"/>
      <c r="CO35" s="354" t="e">
        <f t="shared" ref="CO35:CO43" si="3">IF(CQ35="","",CO34+1)</f>
        <v>#REF!</v>
      </c>
      <c r="CP35" s="354"/>
      <c r="CQ35" s="355" t="e">
        <f>IF(#REF!="","",#REF!)</f>
        <v>#REF!</v>
      </c>
      <c r="CR35" s="355"/>
      <c r="CS35" s="355"/>
      <c r="CT35" s="355"/>
      <c r="CU35" s="355"/>
      <c r="CV35" s="355"/>
      <c r="CW35" s="355"/>
      <c r="CX35" s="355"/>
      <c r="CY35" s="355"/>
      <c r="CZ35" s="355"/>
      <c r="DA35" s="355"/>
      <c r="DB35" s="355"/>
      <c r="DC35" s="355"/>
      <c r="DD35" s="355"/>
      <c r="DE35" s="355"/>
      <c r="DG35" s="352" t="e">
        <f>IF(#REF!="","",#REF!)</f>
        <v>#REF!</v>
      </c>
      <c r="DH35" s="352"/>
      <c r="DI35" s="202"/>
    </row>
    <row r="36" spans="1:113" ht="32.25" customHeight="1" x14ac:dyDescent="0.15">
      <c r="A36" s="175"/>
      <c r="B36" s="199"/>
      <c r="C36" s="354" t="e">
        <f>IF(E36="","",C35+1)</f>
        <v>#REF!</v>
      </c>
      <c r="D36" s="354"/>
      <c r="E36" s="355" t="e">
        <f>IF(#REF!="","",#REF!)</f>
        <v>#REF!</v>
      </c>
      <c r="F36" s="355"/>
      <c r="G36" s="355"/>
      <c r="H36" s="355"/>
      <c r="I36" s="355"/>
      <c r="J36" s="355"/>
      <c r="K36" s="355"/>
      <c r="L36" s="355"/>
      <c r="M36" s="355"/>
      <c r="N36" s="355"/>
      <c r="O36" s="355"/>
      <c r="P36" s="355"/>
      <c r="Q36" s="355"/>
      <c r="R36" s="355"/>
      <c r="S36" s="355"/>
      <c r="T36" s="175"/>
      <c r="U36" s="354" t="e">
        <f t="shared" ref="U36:U43" si="4">IF(W36="","",U35+1)</f>
        <v>#REF!</v>
      </c>
      <c r="V36" s="354"/>
      <c r="W36" s="355" t="e">
        <f>IF(#REF!="","",#REF!)</f>
        <v>#REF!</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e">
        <f t="shared" si="1"/>
        <v>#REF!</v>
      </c>
      <c r="BF36" s="354"/>
      <c r="BG36" s="355" t="e">
        <f>IF(#REF!="","",#REF!)</f>
        <v>#REF!</v>
      </c>
      <c r="BH36" s="355"/>
      <c r="BI36" s="355"/>
      <c r="BJ36" s="355"/>
      <c r="BK36" s="355"/>
      <c r="BL36" s="355"/>
      <c r="BM36" s="355"/>
      <c r="BN36" s="355"/>
      <c r="BO36" s="355"/>
      <c r="BP36" s="355"/>
      <c r="BQ36" s="355"/>
      <c r="BR36" s="355"/>
      <c r="BS36" s="355"/>
      <c r="BT36" s="355"/>
      <c r="BU36" s="355"/>
      <c r="BV36" s="175"/>
      <c r="BW36" s="354" t="e">
        <f t="shared" si="2"/>
        <v>#REF!</v>
      </c>
      <c r="BX36" s="354"/>
      <c r="BY36" s="355" t="e">
        <f>IF(#REF!="","",#REF!)</f>
        <v>#REF!</v>
      </c>
      <c r="BZ36" s="355"/>
      <c r="CA36" s="355"/>
      <c r="CB36" s="355"/>
      <c r="CC36" s="355"/>
      <c r="CD36" s="355"/>
      <c r="CE36" s="355"/>
      <c r="CF36" s="355"/>
      <c r="CG36" s="355"/>
      <c r="CH36" s="355"/>
      <c r="CI36" s="355"/>
      <c r="CJ36" s="355"/>
      <c r="CK36" s="355"/>
      <c r="CL36" s="355"/>
      <c r="CM36" s="355"/>
      <c r="CN36" s="175"/>
      <c r="CO36" s="354" t="e">
        <f t="shared" si="3"/>
        <v>#REF!</v>
      </c>
      <c r="CP36" s="354"/>
      <c r="CQ36" s="355" t="e">
        <f>IF(#REF!="","",#REF!)</f>
        <v>#REF!</v>
      </c>
      <c r="CR36" s="355"/>
      <c r="CS36" s="355"/>
      <c r="CT36" s="355"/>
      <c r="CU36" s="355"/>
      <c r="CV36" s="355"/>
      <c r="CW36" s="355"/>
      <c r="CX36" s="355"/>
      <c r="CY36" s="355"/>
      <c r="CZ36" s="355"/>
      <c r="DA36" s="355"/>
      <c r="DB36" s="355"/>
      <c r="DC36" s="355"/>
      <c r="DD36" s="355"/>
      <c r="DE36" s="355"/>
      <c r="DG36" s="352" t="e">
        <f>IF(#REF!="","",#REF!)</f>
        <v>#REF!</v>
      </c>
      <c r="DH36" s="352"/>
      <c r="DI36" s="202"/>
    </row>
    <row r="37" spans="1:113" ht="32.25" customHeight="1" x14ac:dyDescent="0.15">
      <c r="A37" s="175"/>
      <c r="B37" s="199"/>
      <c r="C37" s="354" t="e">
        <f>IF(E37="","",C36+1)</f>
        <v>#REF!</v>
      </c>
      <c r="D37" s="354"/>
      <c r="E37" s="355" t="e">
        <f>IF(#REF!="","",#REF!)</f>
        <v>#REF!</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t="e">
        <f t="shared" si="2"/>
        <v>#REF!</v>
      </c>
      <c r="BX37" s="354"/>
      <c r="BY37" s="355" t="e">
        <f>IF(#REF!="","",#REF!)</f>
        <v>#REF!</v>
      </c>
      <c r="BZ37" s="355"/>
      <c r="CA37" s="355"/>
      <c r="CB37" s="355"/>
      <c r="CC37" s="355"/>
      <c r="CD37" s="355"/>
      <c r="CE37" s="355"/>
      <c r="CF37" s="355"/>
      <c r="CG37" s="355"/>
      <c r="CH37" s="355"/>
      <c r="CI37" s="355"/>
      <c r="CJ37" s="355"/>
      <c r="CK37" s="355"/>
      <c r="CL37" s="355"/>
      <c r="CM37" s="355"/>
      <c r="CN37" s="175"/>
      <c r="CO37" s="354" t="e">
        <f t="shared" si="3"/>
        <v>#REF!</v>
      </c>
      <c r="CP37" s="354"/>
      <c r="CQ37" s="355" t="e">
        <f>IF(#REF!="","",#REF!)</f>
        <v>#REF!</v>
      </c>
      <c r="CR37" s="355"/>
      <c r="CS37" s="355"/>
      <c r="CT37" s="355"/>
      <c r="CU37" s="355"/>
      <c r="CV37" s="355"/>
      <c r="CW37" s="355"/>
      <c r="CX37" s="355"/>
      <c r="CY37" s="355"/>
      <c r="CZ37" s="355"/>
      <c r="DA37" s="355"/>
      <c r="DB37" s="355"/>
      <c r="DC37" s="355"/>
      <c r="DD37" s="355"/>
      <c r="DE37" s="355"/>
      <c r="DG37" s="352" t="e">
        <f>IF(#REF!="","",#REF!)</f>
        <v>#REF!</v>
      </c>
      <c r="DH37" s="352"/>
      <c r="DI37" s="202"/>
    </row>
    <row r="38" spans="1:113" ht="32.25" customHeight="1" x14ac:dyDescent="0.15">
      <c r="A38" s="175"/>
      <c r="B38" s="199"/>
      <c r="C38" s="354" t="e">
        <f t="shared" ref="C38:C43" si="5">IF(E38="","",C37+1)</f>
        <v>#REF!</v>
      </c>
      <c r="D38" s="354"/>
      <c r="E38" s="355" t="e">
        <f>IF(#REF!="","",#REF!)</f>
        <v>#REF!</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e">
        <f t="shared" si="2"/>
        <v>#REF!</v>
      </c>
      <c r="BX38" s="354"/>
      <c r="BY38" s="355" t="e">
        <f>IF(#REF!="","",#REF!)</f>
        <v>#REF!</v>
      </c>
      <c r="BZ38" s="355"/>
      <c r="CA38" s="355"/>
      <c r="CB38" s="355"/>
      <c r="CC38" s="355"/>
      <c r="CD38" s="355"/>
      <c r="CE38" s="355"/>
      <c r="CF38" s="355"/>
      <c r="CG38" s="355"/>
      <c r="CH38" s="355"/>
      <c r="CI38" s="355"/>
      <c r="CJ38" s="355"/>
      <c r="CK38" s="355"/>
      <c r="CL38" s="355"/>
      <c r="CM38" s="355"/>
      <c r="CN38" s="175"/>
      <c r="CO38" s="354" t="e">
        <f t="shared" si="3"/>
        <v>#REF!</v>
      </c>
      <c r="CP38" s="354"/>
      <c r="CQ38" s="355" t="e">
        <f>IF(#REF!="","",#REF!)</f>
        <v>#REF!</v>
      </c>
      <c r="CR38" s="355"/>
      <c r="CS38" s="355"/>
      <c r="CT38" s="355"/>
      <c r="CU38" s="355"/>
      <c r="CV38" s="355"/>
      <c r="CW38" s="355"/>
      <c r="CX38" s="355"/>
      <c r="CY38" s="355"/>
      <c r="CZ38" s="355"/>
      <c r="DA38" s="355"/>
      <c r="DB38" s="355"/>
      <c r="DC38" s="355"/>
      <c r="DD38" s="355"/>
      <c r="DE38" s="355"/>
      <c r="DG38" s="352" t="e">
        <f>IF(#REF!="","",#REF!)</f>
        <v>#REF!</v>
      </c>
      <c r="DH38" s="352"/>
      <c r="DI38" s="202"/>
    </row>
    <row r="39" spans="1:113" ht="32.25" customHeight="1" x14ac:dyDescent="0.15">
      <c r="A39" s="175"/>
      <c r="B39" s="199"/>
      <c r="C39" s="354" t="e">
        <f t="shared" si="5"/>
        <v>#REF!</v>
      </c>
      <c r="D39" s="354"/>
      <c r="E39" s="355" t="e">
        <f>IF(#REF!="","",#REF!)</f>
        <v>#REF!</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e">
        <f t="shared" si="2"/>
        <v>#REF!</v>
      </c>
      <c r="BX39" s="354"/>
      <c r="BY39" s="355" t="e">
        <f>IF(#REF!="","",#REF!)</f>
        <v>#REF!</v>
      </c>
      <c r="BZ39" s="355"/>
      <c r="CA39" s="355"/>
      <c r="CB39" s="355"/>
      <c r="CC39" s="355"/>
      <c r="CD39" s="355"/>
      <c r="CE39" s="355"/>
      <c r="CF39" s="355"/>
      <c r="CG39" s="355"/>
      <c r="CH39" s="355"/>
      <c r="CI39" s="355"/>
      <c r="CJ39" s="355"/>
      <c r="CK39" s="355"/>
      <c r="CL39" s="355"/>
      <c r="CM39" s="355"/>
      <c r="CN39" s="175"/>
      <c r="CO39" s="354" t="e">
        <f t="shared" si="3"/>
        <v>#REF!</v>
      </c>
      <c r="CP39" s="354"/>
      <c r="CQ39" s="355" t="e">
        <f>IF(#REF!="","",#REF!)</f>
        <v>#REF!</v>
      </c>
      <c r="CR39" s="355"/>
      <c r="CS39" s="355"/>
      <c r="CT39" s="355"/>
      <c r="CU39" s="355"/>
      <c r="CV39" s="355"/>
      <c r="CW39" s="355"/>
      <c r="CX39" s="355"/>
      <c r="CY39" s="355"/>
      <c r="CZ39" s="355"/>
      <c r="DA39" s="355"/>
      <c r="DB39" s="355"/>
      <c r="DC39" s="355"/>
      <c r="DD39" s="355"/>
      <c r="DE39" s="355"/>
      <c r="DG39" s="352" t="e">
        <f>IF(#REF!="","",#REF!)</f>
        <v>#REF!</v>
      </c>
      <c r="DH39" s="352"/>
      <c r="DI39" s="202"/>
    </row>
    <row r="40" spans="1:113" ht="32.25" customHeight="1" x14ac:dyDescent="0.15">
      <c r="A40" s="175"/>
      <c r="B40" s="199"/>
      <c r="C40" s="354" t="e">
        <f t="shared" si="5"/>
        <v>#REF!</v>
      </c>
      <c r="D40" s="354"/>
      <c r="E40" s="355" t="e">
        <f>IF(#REF!="","",#REF!)</f>
        <v>#REF!</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e">
        <f t="shared" si="2"/>
        <v>#REF!</v>
      </c>
      <c r="BX40" s="354"/>
      <c r="BY40" s="355" t="e">
        <f>IF(#REF!="","",#REF!)</f>
        <v>#REF!</v>
      </c>
      <c r="BZ40" s="355"/>
      <c r="CA40" s="355"/>
      <c r="CB40" s="355"/>
      <c r="CC40" s="355"/>
      <c r="CD40" s="355"/>
      <c r="CE40" s="355"/>
      <c r="CF40" s="355"/>
      <c r="CG40" s="355"/>
      <c r="CH40" s="355"/>
      <c r="CI40" s="355"/>
      <c r="CJ40" s="355"/>
      <c r="CK40" s="355"/>
      <c r="CL40" s="355"/>
      <c r="CM40" s="355"/>
      <c r="CN40" s="175"/>
      <c r="CO40" s="354" t="e">
        <f t="shared" si="3"/>
        <v>#REF!</v>
      </c>
      <c r="CP40" s="354"/>
      <c r="CQ40" s="355" t="e">
        <f>IF(#REF!="","",#REF!)</f>
        <v>#REF!</v>
      </c>
      <c r="CR40" s="355"/>
      <c r="CS40" s="355"/>
      <c r="CT40" s="355"/>
      <c r="CU40" s="355"/>
      <c r="CV40" s="355"/>
      <c r="CW40" s="355"/>
      <c r="CX40" s="355"/>
      <c r="CY40" s="355"/>
      <c r="CZ40" s="355"/>
      <c r="DA40" s="355"/>
      <c r="DB40" s="355"/>
      <c r="DC40" s="355"/>
      <c r="DD40" s="355"/>
      <c r="DE40" s="355"/>
      <c r="DG40" s="352" t="e">
        <f>IF(#REF!="","",#REF!)</f>
        <v>#REF!</v>
      </c>
      <c r="DH40" s="352"/>
      <c r="DI40" s="202"/>
    </row>
    <row r="41" spans="1:113" ht="32.25" customHeight="1" x14ac:dyDescent="0.15">
      <c r="A41" s="175"/>
      <c r="B41" s="199"/>
      <c r="C41" s="354" t="e">
        <f t="shared" si="5"/>
        <v>#REF!</v>
      </c>
      <c r="D41" s="354"/>
      <c r="E41" s="355" t="e">
        <f>IF(#REF!="","",#REF!)</f>
        <v>#REF!</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e">
        <f t="shared" si="2"/>
        <v>#REF!</v>
      </c>
      <c r="BX41" s="354"/>
      <c r="BY41" s="355" t="e">
        <f>IF(#REF!="","",#REF!)</f>
        <v>#REF!</v>
      </c>
      <c r="BZ41" s="355"/>
      <c r="CA41" s="355"/>
      <c r="CB41" s="355"/>
      <c r="CC41" s="355"/>
      <c r="CD41" s="355"/>
      <c r="CE41" s="355"/>
      <c r="CF41" s="355"/>
      <c r="CG41" s="355"/>
      <c r="CH41" s="355"/>
      <c r="CI41" s="355"/>
      <c r="CJ41" s="355"/>
      <c r="CK41" s="355"/>
      <c r="CL41" s="355"/>
      <c r="CM41" s="355"/>
      <c r="CN41" s="175"/>
      <c r="CO41" s="354" t="e">
        <f t="shared" si="3"/>
        <v>#REF!</v>
      </c>
      <c r="CP41" s="354"/>
      <c r="CQ41" s="355" t="e">
        <f>IF(#REF!="","",#REF!)</f>
        <v>#REF!</v>
      </c>
      <c r="CR41" s="355"/>
      <c r="CS41" s="355"/>
      <c r="CT41" s="355"/>
      <c r="CU41" s="355"/>
      <c r="CV41" s="355"/>
      <c r="CW41" s="355"/>
      <c r="CX41" s="355"/>
      <c r="CY41" s="355"/>
      <c r="CZ41" s="355"/>
      <c r="DA41" s="355"/>
      <c r="DB41" s="355"/>
      <c r="DC41" s="355"/>
      <c r="DD41" s="355"/>
      <c r="DE41" s="355"/>
      <c r="DG41" s="352" t="e">
        <f>IF(#REF!="","",#REF!)</f>
        <v>#REF!</v>
      </c>
      <c r="DH41" s="352"/>
      <c r="DI41" s="202"/>
    </row>
    <row r="42" spans="1:113" ht="32.25" customHeight="1" x14ac:dyDescent="0.15">
      <c r="B42" s="199"/>
      <c r="C42" s="354" t="e">
        <f t="shared" si="5"/>
        <v>#REF!</v>
      </c>
      <c r="D42" s="354"/>
      <c r="E42" s="355" t="e">
        <f>IF(#REF!="","",#REF!)</f>
        <v>#REF!</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e">
        <f t="shared" si="2"/>
        <v>#REF!</v>
      </c>
      <c r="BX42" s="354"/>
      <c r="BY42" s="355" t="e">
        <f>IF(#REF!="","",#REF!)</f>
        <v>#REF!</v>
      </c>
      <c r="BZ42" s="355"/>
      <c r="CA42" s="355"/>
      <c r="CB42" s="355"/>
      <c r="CC42" s="355"/>
      <c r="CD42" s="355"/>
      <c r="CE42" s="355"/>
      <c r="CF42" s="355"/>
      <c r="CG42" s="355"/>
      <c r="CH42" s="355"/>
      <c r="CI42" s="355"/>
      <c r="CJ42" s="355"/>
      <c r="CK42" s="355"/>
      <c r="CL42" s="355"/>
      <c r="CM42" s="355"/>
      <c r="CN42" s="175"/>
      <c r="CO42" s="354" t="e">
        <f t="shared" si="3"/>
        <v>#REF!</v>
      </c>
      <c r="CP42" s="354"/>
      <c r="CQ42" s="355" t="e">
        <f>IF(#REF!="","",#REF!)</f>
        <v>#REF!</v>
      </c>
      <c r="CR42" s="355"/>
      <c r="CS42" s="355"/>
      <c r="CT42" s="355"/>
      <c r="CU42" s="355"/>
      <c r="CV42" s="355"/>
      <c r="CW42" s="355"/>
      <c r="CX42" s="355"/>
      <c r="CY42" s="355"/>
      <c r="CZ42" s="355"/>
      <c r="DA42" s="355"/>
      <c r="DB42" s="355"/>
      <c r="DC42" s="355"/>
      <c r="DD42" s="355"/>
      <c r="DE42" s="355"/>
      <c r="DG42" s="352" t="e">
        <f>IF(#REF!="","",#REF!)</f>
        <v>#REF!</v>
      </c>
      <c r="DH42" s="352"/>
      <c r="DI42" s="202"/>
    </row>
    <row r="43" spans="1:113" ht="32.25" customHeight="1" x14ac:dyDescent="0.15">
      <c r="B43" s="199"/>
      <c r="C43" s="354" t="e">
        <f t="shared" si="5"/>
        <v>#REF!</v>
      </c>
      <c r="D43" s="354"/>
      <c r="E43" s="355" t="e">
        <f>IF(#REF!="","",#REF!)</f>
        <v>#REF!</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e">
        <f t="shared" si="2"/>
        <v>#REF!</v>
      </c>
      <c r="BX43" s="354"/>
      <c r="BY43" s="355" t="e">
        <f>IF(#REF!="","",#REF!)</f>
        <v>#REF!</v>
      </c>
      <c r="BZ43" s="355"/>
      <c r="CA43" s="355"/>
      <c r="CB43" s="355"/>
      <c r="CC43" s="355"/>
      <c r="CD43" s="355"/>
      <c r="CE43" s="355"/>
      <c r="CF43" s="355"/>
      <c r="CG43" s="355"/>
      <c r="CH43" s="355"/>
      <c r="CI43" s="355"/>
      <c r="CJ43" s="355"/>
      <c r="CK43" s="355"/>
      <c r="CL43" s="355"/>
      <c r="CM43" s="355"/>
      <c r="CN43" s="175"/>
      <c r="CO43" s="354" t="e">
        <f t="shared" si="3"/>
        <v>#REF!</v>
      </c>
      <c r="CP43" s="354"/>
      <c r="CQ43" s="355" t="e">
        <f>IF(#REF!="","",#REF!)</f>
        <v>#REF!</v>
      </c>
      <c r="CR43" s="355"/>
      <c r="CS43" s="355"/>
      <c r="CT43" s="355"/>
      <c r="CU43" s="355"/>
      <c r="CV43" s="355"/>
      <c r="CW43" s="355"/>
      <c r="CX43" s="355"/>
      <c r="CY43" s="355"/>
      <c r="CZ43" s="355"/>
      <c r="DA43" s="355"/>
      <c r="DB43" s="355"/>
      <c r="DC43" s="355"/>
      <c r="DD43" s="355"/>
      <c r="DE43" s="355"/>
      <c r="DG43" s="352" t="e">
        <f>IF(#REF!="","",#REF!)</f>
        <v>#REF!</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KNl0EtQnkxp8U0T5Rh+erEcew5ZvBF7MkocA7ChMVdEYrgM0rJ8aDwWAQ/+XdqLx561IV/4D43UvTqrcWcbT5g==" saltValue="Dg2EDnXWeUQJKX4r2E6X8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35" t="s">
        <v>557</v>
      </c>
      <c r="D34" s="1135"/>
      <c r="E34" s="1136"/>
      <c r="F34" s="32">
        <v>8.6199999999999992</v>
      </c>
      <c r="G34" s="33">
        <v>8.02</v>
      </c>
      <c r="H34" s="33">
        <v>6.99</v>
      </c>
      <c r="I34" s="33">
        <v>5.98</v>
      </c>
      <c r="J34" s="34">
        <v>5.58</v>
      </c>
      <c r="K34" s="22"/>
      <c r="L34" s="22"/>
      <c r="M34" s="22"/>
      <c r="N34" s="22"/>
      <c r="O34" s="22"/>
      <c r="P34" s="22"/>
    </row>
    <row r="35" spans="1:16" ht="39" customHeight="1" x14ac:dyDescent="0.15">
      <c r="A35" s="22"/>
      <c r="B35" s="35"/>
      <c r="C35" s="1131" t="s">
        <v>558</v>
      </c>
      <c r="D35" s="1131"/>
      <c r="E35" s="1132"/>
      <c r="F35" s="36">
        <v>6.25</v>
      </c>
      <c r="G35" s="37">
        <v>7.41</v>
      </c>
      <c r="H35" s="37">
        <v>8.69</v>
      </c>
      <c r="I35" s="37">
        <v>9.2799999999999994</v>
      </c>
      <c r="J35" s="38">
        <v>4.0999999999999996</v>
      </c>
      <c r="K35" s="22"/>
      <c r="L35" s="22"/>
      <c r="M35" s="22"/>
      <c r="N35" s="22"/>
      <c r="O35" s="22"/>
      <c r="P35" s="22"/>
    </row>
    <row r="36" spans="1:16" ht="39" customHeight="1" x14ac:dyDescent="0.15">
      <c r="A36" s="22"/>
      <c r="B36" s="35"/>
      <c r="C36" s="1131" t="s">
        <v>559</v>
      </c>
      <c r="D36" s="1131"/>
      <c r="E36" s="1132"/>
      <c r="F36" s="36">
        <v>0.81</v>
      </c>
      <c r="G36" s="37">
        <v>1.0900000000000001</v>
      </c>
      <c r="H36" s="37">
        <v>1.19</v>
      </c>
      <c r="I36" s="37">
        <v>1.1499999999999999</v>
      </c>
      <c r="J36" s="38">
        <v>1.34</v>
      </c>
      <c r="K36" s="22"/>
      <c r="L36" s="22"/>
      <c r="M36" s="22"/>
      <c r="N36" s="22"/>
      <c r="O36" s="22"/>
      <c r="P36" s="22"/>
    </row>
    <row r="37" spans="1:16" ht="39" customHeight="1" x14ac:dyDescent="0.15">
      <c r="A37" s="22"/>
      <c r="B37" s="35"/>
      <c r="C37" s="1131" t="s">
        <v>560</v>
      </c>
      <c r="D37" s="1131"/>
      <c r="E37" s="1132"/>
      <c r="F37" s="36">
        <v>1.95</v>
      </c>
      <c r="G37" s="37">
        <v>1.06</v>
      </c>
      <c r="H37" s="37">
        <v>0.93</v>
      </c>
      <c r="I37" s="37">
        <v>0.9</v>
      </c>
      <c r="J37" s="38">
        <v>0.32</v>
      </c>
      <c r="K37" s="22"/>
      <c r="L37" s="22"/>
      <c r="M37" s="22"/>
      <c r="N37" s="22"/>
      <c r="O37" s="22"/>
      <c r="P37" s="22"/>
    </row>
    <row r="38" spans="1:16" ht="39" customHeight="1" x14ac:dyDescent="0.15">
      <c r="A38" s="22"/>
      <c r="B38" s="35"/>
      <c r="C38" s="1131" t="s">
        <v>561</v>
      </c>
      <c r="D38" s="1131"/>
      <c r="E38" s="1132"/>
      <c r="F38" s="36">
        <v>0</v>
      </c>
      <c r="G38" s="37">
        <v>0</v>
      </c>
      <c r="H38" s="37">
        <v>0.01</v>
      </c>
      <c r="I38" s="37">
        <v>0</v>
      </c>
      <c r="J38" s="38">
        <v>0.02</v>
      </c>
      <c r="K38" s="22"/>
      <c r="L38" s="22"/>
      <c r="M38" s="22"/>
      <c r="N38" s="22"/>
      <c r="O38" s="22"/>
      <c r="P38" s="22"/>
    </row>
    <row r="39" spans="1:16" ht="39" customHeight="1" x14ac:dyDescent="0.15">
      <c r="A39" s="22"/>
      <c r="B39" s="35"/>
      <c r="C39" s="1131" t="s">
        <v>562</v>
      </c>
      <c r="D39" s="1131"/>
      <c r="E39" s="1132"/>
      <c r="F39" s="36">
        <v>0</v>
      </c>
      <c r="G39" s="37">
        <v>0</v>
      </c>
      <c r="H39" s="37">
        <v>0.01</v>
      </c>
      <c r="I39" s="37">
        <v>0.01</v>
      </c>
      <c r="J39" s="38">
        <v>0.01</v>
      </c>
      <c r="K39" s="22"/>
      <c r="L39" s="22"/>
      <c r="M39" s="22"/>
      <c r="N39" s="22"/>
      <c r="O39" s="22"/>
      <c r="P39" s="22"/>
    </row>
    <row r="40" spans="1:16" ht="39" customHeight="1" x14ac:dyDescent="0.15">
      <c r="A40" s="22"/>
      <c r="B40" s="35"/>
      <c r="C40" s="1131" t="s">
        <v>563</v>
      </c>
      <c r="D40" s="1131"/>
      <c r="E40" s="1132"/>
      <c r="F40" s="36">
        <v>0.01</v>
      </c>
      <c r="G40" s="37">
        <v>0</v>
      </c>
      <c r="H40" s="37">
        <v>0.01</v>
      </c>
      <c r="I40" s="37">
        <v>0</v>
      </c>
      <c r="J40" s="38">
        <v>0</v>
      </c>
      <c r="K40" s="22"/>
      <c r="L40" s="22"/>
      <c r="M40" s="22"/>
      <c r="N40" s="22"/>
      <c r="O40" s="22"/>
      <c r="P40" s="22"/>
    </row>
    <row r="41" spans="1:16" ht="39" customHeight="1" x14ac:dyDescent="0.15">
      <c r="A41" s="22"/>
      <c r="B41" s="35"/>
      <c r="C41" s="1131" t="s">
        <v>564</v>
      </c>
      <c r="D41" s="1131"/>
      <c r="E41" s="1132"/>
      <c r="F41" s="36">
        <v>0</v>
      </c>
      <c r="G41" s="37">
        <v>0</v>
      </c>
      <c r="H41" s="37">
        <v>0.01</v>
      </c>
      <c r="I41" s="37">
        <v>0</v>
      </c>
      <c r="J41" s="38">
        <v>0</v>
      </c>
      <c r="K41" s="22"/>
      <c r="L41" s="22"/>
      <c r="M41" s="22"/>
      <c r="N41" s="22"/>
      <c r="O41" s="22"/>
      <c r="P41" s="22"/>
    </row>
    <row r="42" spans="1:16" ht="39" customHeight="1" x14ac:dyDescent="0.15">
      <c r="A42" s="22"/>
      <c r="B42" s="39"/>
      <c r="C42" s="1131" t="s">
        <v>565</v>
      </c>
      <c r="D42" s="1131"/>
      <c r="E42" s="1132"/>
      <c r="F42" s="36" t="s">
        <v>507</v>
      </c>
      <c r="G42" s="37" t="s">
        <v>507</v>
      </c>
      <c r="H42" s="37" t="s">
        <v>507</v>
      </c>
      <c r="I42" s="37" t="s">
        <v>507</v>
      </c>
      <c r="J42" s="38" t="s">
        <v>507</v>
      </c>
      <c r="K42" s="22"/>
      <c r="L42" s="22"/>
      <c r="M42" s="22"/>
      <c r="N42" s="22"/>
      <c r="O42" s="22"/>
      <c r="P42" s="22"/>
    </row>
    <row r="43" spans="1:16" ht="39" customHeight="1" thickBot="1" x14ac:dyDescent="0.2">
      <c r="A43" s="22"/>
      <c r="B43" s="40"/>
      <c r="C43" s="1133" t="s">
        <v>566</v>
      </c>
      <c r="D43" s="1133"/>
      <c r="E43" s="1134"/>
      <c r="F43" s="41">
        <v>0</v>
      </c>
      <c r="G43" s="42">
        <v>0</v>
      </c>
      <c r="H43" s="42">
        <v>0</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BlnU6+Jy5R4wC/rLfUm1NkcZrWPFgcux6h4rBIWaJY9NlSZ8dZFd8k+tMiONJtnzjV7BHPvCpE9faLu/snpvQ==" saltValue="SfoTdDhNJCy1AXOtZTDJ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15">
      <c r="A45" s="46"/>
      <c r="B45" s="1160" t="s">
        <v>10</v>
      </c>
      <c r="C45" s="1161"/>
      <c r="D45" s="56"/>
      <c r="E45" s="1166" t="s">
        <v>11</v>
      </c>
      <c r="F45" s="1166"/>
      <c r="G45" s="1166"/>
      <c r="H45" s="1166"/>
      <c r="I45" s="1166"/>
      <c r="J45" s="1167"/>
      <c r="K45" s="57">
        <v>831</v>
      </c>
      <c r="L45" s="58">
        <v>848</v>
      </c>
      <c r="M45" s="58">
        <v>864</v>
      </c>
      <c r="N45" s="58">
        <v>918</v>
      </c>
      <c r="O45" s="59">
        <v>913</v>
      </c>
      <c r="P45" s="46"/>
      <c r="Q45" s="46"/>
      <c r="R45" s="46"/>
      <c r="S45" s="46"/>
      <c r="T45" s="46"/>
      <c r="U45" s="46"/>
    </row>
    <row r="46" spans="1:21" ht="30.75" customHeight="1" x14ac:dyDescent="0.15">
      <c r="A46" s="46"/>
      <c r="B46" s="1162"/>
      <c r="C46" s="1163"/>
      <c r="D46" s="60"/>
      <c r="E46" s="1139" t="s">
        <v>12</v>
      </c>
      <c r="F46" s="1139"/>
      <c r="G46" s="1139"/>
      <c r="H46" s="1139"/>
      <c r="I46" s="1139"/>
      <c r="J46" s="1140"/>
      <c r="K46" s="61" t="s">
        <v>507</v>
      </c>
      <c r="L46" s="62" t="s">
        <v>507</v>
      </c>
      <c r="M46" s="62" t="s">
        <v>507</v>
      </c>
      <c r="N46" s="62" t="s">
        <v>507</v>
      </c>
      <c r="O46" s="63" t="s">
        <v>507</v>
      </c>
      <c r="P46" s="46"/>
      <c r="Q46" s="46"/>
      <c r="R46" s="46"/>
      <c r="S46" s="46"/>
      <c r="T46" s="46"/>
      <c r="U46" s="46"/>
    </row>
    <row r="47" spans="1:21" ht="30.75" customHeight="1" x14ac:dyDescent="0.15">
      <c r="A47" s="46"/>
      <c r="B47" s="1162"/>
      <c r="C47" s="1163"/>
      <c r="D47" s="60"/>
      <c r="E47" s="1139" t="s">
        <v>13</v>
      </c>
      <c r="F47" s="1139"/>
      <c r="G47" s="1139"/>
      <c r="H47" s="1139"/>
      <c r="I47" s="1139"/>
      <c r="J47" s="1140"/>
      <c r="K47" s="61" t="s">
        <v>507</v>
      </c>
      <c r="L47" s="62" t="s">
        <v>507</v>
      </c>
      <c r="M47" s="62" t="s">
        <v>507</v>
      </c>
      <c r="N47" s="62" t="s">
        <v>507</v>
      </c>
      <c r="O47" s="63" t="s">
        <v>507</v>
      </c>
      <c r="P47" s="46"/>
      <c r="Q47" s="46"/>
      <c r="R47" s="46"/>
      <c r="S47" s="46"/>
      <c r="T47" s="46"/>
      <c r="U47" s="46"/>
    </row>
    <row r="48" spans="1:21" ht="30.75" customHeight="1" x14ac:dyDescent="0.15">
      <c r="A48" s="46"/>
      <c r="B48" s="1162"/>
      <c r="C48" s="1163"/>
      <c r="D48" s="60"/>
      <c r="E48" s="1139" t="s">
        <v>14</v>
      </c>
      <c r="F48" s="1139"/>
      <c r="G48" s="1139"/>
      <c r="H48" s="1139"/>
      <c r="I48" s="1139"/>
      <c r="J48" s="1140"/>
      <c r="K48" s="61">
        <v>213</v>
      </c>
      <c r="L48" s="62">
        <v>197</v>
      </c>
      <c r="M48" s="62">
        <v>195</v>
      </c>
      <c r="N48" s="62">
        <v>194</v>
      </c>
      <c r="O48" s="63">
        <v>192</v>
      </c>
      <c r="P48" s="46"/>
      <c r="Q48" s="46"/>
      <c r="R48" s="46"/>
      <c r="S48" s="46"/>
      <c r="T48" s="46"/>
      <c r="U48" s="46"/>
    </row>
    <row r="49" spans="1:21" ht="30.75" customHeight="1" x14ac:dyDescent="0.15">
      <c r="A49" s="46"/>
      <c r="B49" s="1162"/>
      <c r="C49" s="1163"/>
      <c r="D49" s="60"/>
      <c r="E49" s="1139" t="s">
        <v>15</v>
      </c>
      <c r="F49" s="1139"/>
      <c r="G49" s="1139"/>
      <c r="H49" s="1139"/>
      <c r="I49" s="1139"/>
      <c r="J49" s="1140"/>
      <c r="K49" s="61">
        <v>11</v>
      </c>
      <c r="L49" s="62">
        <v>9</v>
      </c>
      <c r="M49" s="62">
        <v>10</v>
      </c>
      <c r="N49" s="62">
        <v>12</v>
      </c>
      <c r="O49" s="63">
        <v>13</v>
      </c>
      <c r="P49" s="46"/>
      <c r="Q49" s="46"/>
      <c r="R49" s="46"/>
      <c r="S49" s="46"/>
      <c r="T49" s="46"/>
      <c r="U49" s="46"/>
    </row>
    <row r="50" spans="1:21" ht="30.75" customHeight="1" x14ac:dyDescent="0.15">
      <c r="A50" s="46"/>
      <c r="B50" s="1162"/>
      <c r="C50" s="1163"/>
      <c r="D50" s="60"/>
      <c r="E50" s="1139" t="s">
        <v>16</v>
      </c>
      <c r="F50" s="1139"/>
      <c r="G50" s="1139"/>
      <c r="H50" s="1139"/>
      <c r="I50" s="1139"/>
      <c r="J50" s="1140"/>
      <c r="K50" s="61">
        <v>53</v>
      </c>
      <c r="L50" s="62">
        <v>53</v>
      </c>
      <c r="M50" s="62">
        <v>49</v>
      </c>
      <c r="N50" s="62">
        <v>42</v>
      </c>
      <c r="O50" s="63">
        <v>42</v>
      </c>
      <c r="P50" s="46"/>
      <c r="Q50" s="46"/>
      <c r="R50" s="46"/>
      <c r="S50" s="46"/>
      <c r="T50" s="46"/>
      <c r="U50" s="46"/>
    </row>
    <row r="51" spans="1:21" ht="30.75" customHeight="1" x14ac:dyDescent="0.15">
      <c r="A51" s="46"/>
      <c r="B51" s="1164"/>
      <c r="C51" s="1165"/>
      <c r="D51" s="64"/>
      <c r="E51" s="1139" t="s">
        <v>17</v>
      </c>
      <c r="F51" s="1139"/>
      <c r="G51" s="1139"/>
      <c r="H51" s="1139"/>
      <c r="I51" s="1139"/>
      <c r="J51" s="1140"/>
      <c r="K51" s="61" t="s">
        <v>507</v>
      </c>
      <c r="L51" s="62" t="s">
        <v>507</v>
      </c>
      <c r="M51" s="62" t="s">
        <v>507</v>
      </c>
      <c r="N51" s="62" t="s">
        <v>507</v>
      </c>
      <c r="O51" s="63">
        <v>0</v>
      </c>
      <c r="P51" s="46"/>
      <c r="Q51" s="46"/>
      <c r="R51" s="46"/>
      <c r="S51" s="46"/>
      <c r="T51" s="46"/>
      <c r="U51" s="46"/>
    </row>
    <row r="52" spans="1:21" ht="30.75" customHeight="1" x14ac:dyDescent="0.15">
      <c r="A52" s="46"/>
      <c r="B52" s="1137" t="s">
        <v>18</v>
      </c>
      <c r="C52" s="1138"/>
      <c r="D52" s="64"/>
      <c r="E52" s="1139" t="s">
        <v>19</v>
      </c>
      <c r="F52" s="1139"/>
      <c r="G52" s="1139"/>
      <c r="H52" s="1139"/>
      <c r="I52" s="1139"/>
      <c r="J52" s="1140"/>
      <c r="K52" s="61">
        <v>622</v>
      </c>
      <c r="L52" s="62">
        <v>634</v>
      </c>
      <c r="M52" s="62">
        <v>644</v>
      </c>
      <c r="N52" s="62">
        <v>663</v>
      </c>
      <c r="O52" s="63">
        <v>605</v>
      </c>
      <c r="P52" s="46"/>
      <c r="Q52" s="46"/>
      <c r="R52" s="46"/>
      <c r="S52" s="46"/>
      <c r="T52" s="46"/>
      <c r="U52" s="46"/>
    </row>
    <row r="53" spans="1:21" ht="30.75" customHeight="1" thickBot="1" x14ac:dyDescent="0.2">
      <c r="A53" s="46"/>
      <c r="B53" s="1141" t="s">
        <v>20</v>
      </c>
      <c r="C53" s="1142"/>
      <c r="D53" s="65"/>
      <c r="E53" s="1143" t="s">
        <v>21</v>
      </c>
      <c r="F53" s="1143"/>
      <c r="G53" s="1143"/>
      <c r="H53" s="1143"/>
      <c r="I53" s="1143"/>
      <c r="J53" s="1144"/>
      <c r="K53" s="66">
        <v>486</v>
      </c>
      <c r="L53" s="67">
        <v>473</v>
      </c>
      <c r="M53" s="67">
        <v>474</v>
      </c>
      <c r="N53" s="67">
        <v>503</v>
      </c>
      <c r="O53" s="68">
        <v>555</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567</v>
      </c>
      <c r="P56" s="46"/>
      <c r="Q56" s="46"/>
      <c r="R56" s="46"/>
      <c r="S56" s="46"/>
      <c r="T56" s="46"/>
      <c r="U56" s="46"/>
    </row>
    <row r="57" spans="1:21" ht="31.5" customHeight="1" thickBot="1" x14ac:dyDescent="0.2">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x14ac:dyDescent="0.15">
      <c r="B58" s="1145" t="s">
        <v>25</v>
      </c>
      <c r="C58" s="1146"/>
      <c r="D58" s="1151" t="s">
        <v>26</v>
      </c>
      <c r="E58" s="1152"/>
      <c r="F58" s="1152"/>
      <c r="G58" s="1152"/>
      <c r="H58" s="1152"/>
      <c r="I58" s="1152"/>
      <c r="J58" s="1153"/>
      <c r="K58" s="81"/>
      <c r="L58" s="82"/>
      <c r="M58" s="82"/>
      <c r="N58" s="82"/>
      <c r="O58" s="83"/>
    </row>
    <row r="59" spans="1:21" ht="31.5" customHeight="1" x14ac:dyDescent="0.15">
      <c r="B59" s="1147"/>
      <c r="C59" s="1148"/>
      <c r="D59" s="1154" t="s">
        <v>27</v>
      </c>
      <c r="E59" s="1155"/>
      <c r="F59" s="1155"/>
      <c r="G59" s="1155"/>
      <c r="H59" s="1155"/>
      <c r="I59" s="1155"/>
      <c r="J59" s="1156"/>
      <c r="K59" s="84"/>
      <c r="L59" s="85"/>
      <c r="M59" s="85"/>
      <c r="N59" s="85"/>
      <c r="O59" s="86"/>
    </row>
    <row r="60" spans="1:21" ht="31.5" customHeight="1" thickBot="1" x14ac:dyDescent="0.2">
      <c r="B60" s="1149"/>
      <c r="C60" s="1150"/>
      <c r="D60" s="1157" t="s">
        <v>28</v>
      </c>
      <c r="E60" s="1158"/>
      <c r="F60" s="1158"/>
      <c r="G60" s="1158"/>
      <c r="H60" s="1158"/>
      <c r="I60" s="1158"/>
      <c r="J60" s="1159"/>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GuwisnnMgnxtlNh6pQqbJcc1zXkWbxtd4jJWMPdJ785BM0R0GdJZvNK9D774FetyIY/6Z+43QE15nU1xEB87vA==" saltValue="bCk+mNG7eDJC+eJJOjkp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548</v>
      </c>
      <c r="J40" s="101" t="s">
        <v>549</v>
      </c>
      <c r="K40" s="101" t="s">
        <v>550</v>
      </c>
      <c r="L40" s="101" t="s">
        <v>551</v>
      </c>
      <c r="M40" s="102" t="s">
        <v>552</v>
      </c>
    </row>
    <row r="41" spans="2:13" ht="27.75" customHeight="1" x14ac:dyDescent="0.15">
      <c r="B41" s="1180" t="s">
        <v>31</v>
      </c>
      <c r="C41" s="1181"/>
      <c r="D41" s="103"/>
      <c r="E41" s="1182" t="s">
        <v>32</v>
      </c>
      <c r="F41" s="1182"/>
      <c r="G41" s="1182"/>
      <c r="H41" s="1183"/>
      <c r="I41" s="337">
        <v>6325</v>
      </c>
      <c r="J41" s="338">
        <v>5995</v>
      </c>
      <c r="K41" s="338">
        <v>5761</v>
      </c>
      <c r="L41" s="338">
        <v>5403</v>
      </c>
      <c r="M41" s="339">
        <v>4816</v>
      </c>
    </row>
    <row r="42" spans="2:13" ht="27.75" customHeight="1" x14ac:dyDescent="0.15">
      <c r="B42" s="1170"/>
      <c r="C42" s="1171"/>
      <c r="D42" s="104"/>
      <c r="E42" s="1174" t="s">
        <v>33</v>
      </c>
      <c r="F42" s="1174"/>
      <c r="G42" s="1174"/>
      <c r="H42" s="1175"/>
      <c r="I42" s="340">
        <v>515</v>
      </c>
      <c r="J42" s="341">
        <v>462</v>
      </c>
      <c r="K42" s="341">
        <v>413</v>
      </c>
      <c r="L42" s="341">
        <v>370</v>
      </c>
      <c r="M42" s="342">
        <v>328</v>
      </c>
    </row>
    <row r="43" spans="2:13" ht="27.75" customHeight="1" x14ac:dyDescent="0.15">
      <c r="B43" s="1170"/>
      <c r="C43" s="1171"/>
      <c r="D43" s="104"/>
      <c r="E43" s="1174" t="s">
        <v>34</v>
      </c>
      <c r="F43" s="1174"/>
      <c r="G43" s="1174"/>
      <c r="H43" s="1175"/>
      <c r="I43" s="340">
        <v>2005</v>
      </c>
      <c r="J43" s="341">
        <v>1947</v>
      </c>
      <c r="K43" s="341">
        <v>1842</v>
      </c>
      <c r="L43" s="341">
        <v>1686</v>
      </c>
      <c r="M43" s="342">
        <v>1643</v>
      </c>
    </row>
    <row r="44" spans="2:13" ht="27.75" customHeight="1" x14ac:dyDescent="0.15">
      <c r="B44" s="1170"/>
      <c r="C44" s="1171"/>
      <c r="D44" s="104"/>
      <c r="E44" s="1174" t="s">
        <v>35</v>
      </c>
      <c r="F44" s="1174"/>
      <c r="G44" s="1174"/>
      <c r="H44" s="1175"/>
      <c r="I44" s="340">
        <v>48</v>
      </c>
      <c r="J44" s="341">
        <v>57</v>
      </c>
      <c r="K44" s="341">
        <v>69</v>
      </c>
      <c r="L44" s="341">
        <v>62</v>
      </c>
      <c r="M44" s="342">
        <v>55</v>
      </c>
    </row>
    <row r="45" spans="2:13" ht="27.75" customHeight="1" x14ac:dyDescent="0.15">
      <c r="B45" s="1170"/>
      <c r="C45" s="1171"/>
      <c r="D45" s="104"/>
      <c r="E45" s="1174" t="s">
        <v>36</v>
      </c>
      <c r="F45" s="1174"/>
      <c r="G45" s="1174"/>
      <c r="H45" s="1175"/>
      <c r="I45" s="340">
        <v>835</v>
      </c>
      <c r="J45" s="341">
        <v>799</v>
      </c>
      <c r="K45" s="341">
        <v>805</v>
      </c>
      <c r="L45" s="341">
        <v>781</v>
      </c>
      <c r="M45" s="342">
        <v>797</v>
      </c>
    </row>
    <row r="46" spans="2:13" ht="27.75" customHeight="1" x14ac:dyDescent="0.15">
      <c r="B46" s="1170"/>
      <c r="C46" s="1171"/>
      <c r="D46" s="105"/>
      <c r="E46" s="1174" t="s">
        <v>37</v>
      </c>
      <c r="F46" s="1174"/>
      <c r="G46" s="1174"/>
      <c r="H46" s="1175"/>
      <c r="I46" s="340">
        <v>85</v>
      </c>
      <c r="J46" s="341">
        <v>96</v>
      </c>
      <c r="K46" s="341">
        <v>20</v>
      </c>
      <c r="L46" s="341">
        <v>10</v>
      </c>
      <c r="M46" s="342" t="s">
        <v>507</v>
      </c>
    </row>
    <row r="47" spans="2:13" ht="27.75" customHeight="1" x14ac:dyDescent="0.15">
      <c r="B47" s="1170"/>
      <c r="C47" s="1171"/>
      <c r="D47" s="106"/>
      <c r="E47" s="1184" t="s">
        <v>38</v>
      </c>
      <c r="F47" s="1185"/>
      <c r="G47" s="1185"/>
      <c r="H47" s="1186"/>
      <c r="I47" s="340" t="s">
        <v>507</v>
      </c>
      <c r="J47" s="341" t="s">
        <v>507</v>
      </c>
      <c r="K47" s="341" t="s">
        <v>507</v>
      </c>
      <c r="L47" s="341" t="s">
        <v>507</v>
      </c>
      <c r="M47" s="342" t="s">
        <v>507</v>
      </c>
    </row>
    <row r="48" spans="2:13" ht="27.75" customHeight="1" x14ac:dyDescent="0.15">
      <c r="B48" s="1170"/>
      <c r="C48" s="1171"/>
      <c r="D48" s="104"/>
      <c r="E48" s="1174" t="s">
        <v>39</v>
      </c>
      <c r="F48" s="1174"/>
      <c r="G48" s="1174"/>
      <c r="H48" s="1175"/>
      <c r="I48" s="340" t="s">
        <v>507</v>
      </c>
      <c r="J48" s="341" t="s">
        <v>507</v>
      </c>
      <c r="K48" s="341" t="s">
        <v>507</v>
      </c>
      <c r="L48" s="341" t="s">
        <v>507</v>
      </c>
      <c r="M48" s="342" t="s">
        <v>507</v>
      </c>
    </row>
    <row r="49" spans="2:13" ht="27.75" customHeight="1" x14ac:dyDescent="0.15">
      <c r="B49" s="1172"/>
      <c r="C49" s="1173"/>
      <c r="D49" s="104"/>
      <c r="E49" s="1174" t="s">
        <v>40</v>
      </c>
      <c r="F49" s="1174"/>
      <c r="G49" s="1174"/>
      <c r="H49" s="1175"/>
      <c r="I49" s="340" t="s">
        <v>507</v>
      </c>
      <c r="J49" s="341" t="s">
        <v>507</v>
      </c>
      <c r="K49" s="341" t="s">
        <v>507</v>
      </c>
      <c r="L49" s="341" t="s">
        <v>507</v>
      </c>
      <c r="M49" s="342" t="s">
        <v>507</v>
      </c>
    </row>
    <row r="50" spans="2:13" ht="27.75" customHeight="1" x14ac:dyDescent="0.15">
      <c r="B50" s="1168" t="s">
        <v>41</v>
      </c>
      <c r="C50" s="1169"/>
      <c r="D50" s="107"/>
      <c r="E50" s="1174" t="s">
        <v>42</v>
      </c>
      <c r="F50" s="1174"/>
      <c r="G50" s="1174"/>
      <c r="H50" s="1175"/>
      <c r="I50" s="340">
        <v>2802</v>
      </c>
      <c r="J50" s="341">
        <v>2662</v>
      </c>
      <c r="K50" s="341">
        <v>3091</v>
      </c>
      <c r="L50" s="341">
        <v>3606</v>
      </c>
      <c r="M50" s="342">
        <v>4206</v>
      </c>
    </row>
    <row r="51" spans="2:13" ht="27.75" customHeight="1" x14ac:dyDescent="0.15">
      <c r="B51" s="1170"/>
      <c r="C51" s="1171"/>
      <c r="D51" s="104"/>
      <c r="E51" s="1174" t="s">
        <v>43</v>
      </c>
      <c r="F51" s="1174"/>
      <c r="G51" s="1174"/>
      <c r="H51" s="1175"/>
      <c r="I51" s="340">
        <v>31</v>
      </c>
      <c r="J51" s="341">
        <v>33</v>
      </c>
      <c r="K51" s="341">
        <v>22</v>
      </c>
      <c r="L51" s="341">
        <v>15</v>
      </c>
      <c r="M51" s="342">
        <v>8</v>
      </c>
    </row>
    <row r="52" spans="2:13" ht="27.75" customHeight="1" x14ac:dyDescent="0.15">
      <c r="B52" s="1172"/>
      <c r="C52" s="1173"/>
      <c r="D52" s="104"/>
      <c r="E52" s="1174" t="s">
        <v>44</v>
      </c>
      <c r="F52" s="1174"/>
      <c r="G52" s="1174"/>
      <c r="H52" s="1175"/>
      <c r="I52" s="340">
        <v>6091</v>
      </c>
      <c r="J52" s="341">
        <v>6006</v>
      </c>
      <c r="K52" s="341">
        <v>5926</v>
      </c>
      <c r="L52" s="341">
        <v>5749</v>
      </c>
      <c r="M52" s="342">
        <v>5424</v>
      </c>
    </row>
    <row r="53" spans="2:13" ht="27.75" customHeight="1" thickBot="1" x14ac:dyDescent="0.2">
      <c r="B53" s="1176" t="s">
        <v>45</v>
      </c>
      <c r="C53" s="1177"/>
      <c r="D53" s="108"/>
      <c r="E53" s="1178" t="s">
        <v>46</v>
      </c>
      <c r="F53" s="1178"/>
      <c r="G53" s="1178"/>
      <c r="H53" s="1179"/>
      <c r="I53" s="343">
        <v>889</v>
      </c>
      <c r="J53" s="344">
        <v>655</v>
      </c>
      <c r="K53" s="344">
        <v>-128</v>
      </c>
      <c r="L53" s="344">
        <v>-1058</v>
      </c>
      <c r="M53" s="345">
        <v>-1999</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qbs5BOkO5GCT++ILQoaSOq6heQdBm/bVoEsgc5NDVcGrgzJU7Z7FmkHmJ5B/1fcA6dcLZIthREsW0lC7U5Lz7Q==" saltValue="cwfqyvvmuNTs/bUNcFeF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550</v>
      </c>
      <c r="G54" s="117" t="s">
        <v>551</v>
      </c>
      <c r="H54" s="118" t="s">
        <v>552</v>
      </c>
    </row>
    <row r="55" spans="2:8" ht="52.5" customHeight="1" x14ac:dyDescent="0.15">
      <c r="B55" s="119"/>
      <c r="C55" s="1195" t="s">
        <v>49</v>
      </c>
      <c r="D55" s="1195"/>
      <c r="E55" s="1196"/>
      <c r="F55" s="120">
        <v>858</v>
      </c>
      <c r="G55" s="120">
        <v>995</v>
      </c>
      <c r="H55" s="121">
        <v>1116</v>
      </c>
    </row>
    <row r="56" spans="2:8" ht="52.5" customHeight="1" x14ac:dyDescent="0.15">
      <c r="B56" s="122"/>
      <c r="C56" s="1197" t="s">
        <v>50</v>
      </c>
      <c r="D56" s="1197"/>
      <c r="E56" s="1198"/>
      <c r="F56" s="123">
        <v>415</v>
      </c>
      <c r="G56" s="123">
        <v>315</v>
      </c>
      <c r="H56" s="124">
        <v>365</v>
      </c>
    </row>
    <row r="57" spans="2:8" ht="53.25" customHeight="1" x14ac:dyDescent="0.15">
      <c r="B57" s="122"/>
      <c r="C57" s="1199" t="s">
        <v>51</v>
      </c>
      <c r="D57" s="1199"/>
      <c r="E57" s="1200"/>
      <c r="F57" s="125">
        <v>1525</v>
      </c>
      <c r="G57" s="125">
        <v>1974</v>
      </c>
      <c r="H57" s="126">
        <v>2378</v>
      </c>
    </row>
    <row r="58" spans="2:8" ht="45.75" customHeight="1" x14ac:dyDescent="0.15">
      <c r="B58" s="127"/>
      <c r="C58" s="1187" t="s">
        <v>52</v>
      </c>
      <c r="D58" s="1188"/>
      <c r="E58" s="1189"/>
      <c r="F58" s="128"/>
      <c r="G58" s="128"/>
      <c r="H58" s="129"/>
    </row>
    <row r="59" spans="2:8" ht="45.75" customHeight="1" x14ac:dyDescent="0.15">
      <c r="B59" s="127"/>
      <c r="C59" s="1187" t="s">
        <v>53</v>
      </c>
      <c r="D59" s="1188"/>
      <c r="E59" s="1189"/>
      <c r="F59" s="128"/>
      <c r="G59" s="128"/>
      <c r="H59" s="129"/>
    </row>
    <row r="60" spans="2:8" ht="45.75" customHeight="1" x14ac:dyDescent="0.15">
      <c r="B60" s="127"/>
      <c r="C60" s="1187" t="s">
        <v>53</v>
      </c>
      <c r="D60" s="1188"/>
      <c r="E60" s="1189"/>
      <c r="F60" s="128"/>
      <c r="G60" s="128"/>
      <c r="H60" s="129"/>
    </row>
    <row r="61" spans="2:8" ht="45.75" customHeight="1" x14ac:dyDescent="0.15">
      <c r="B61" s="127"/>
      <c r="C61" s="1187" t="s">
        <v>53</v>
      </c>
      <c r="D61" s="1188"/>
      <c r="E61" s="1189"/>
      <c r="F61" s="128"/>
      <c r="G61" s="128"/>
      <c r="H61" s="129"/>
    </row>
    <row r="62" spans="2:8" ht="45.75" customHeight="1" thickBot="1" x14ac:dyDescent="0.2">
      <c r="B62" s="130"/>
      <c r="C62" s="1190" t="s">
        <v>53</v>
      </c>
      <c r="D62" s="1191"/>
      <c r="E62" s="1192"/>
      <c r="F62" s="131"/>
      <c r="G62" s="131"/>
      <c r="H62" s="132"/>
    </row>
    <row r="63" spans="2:8" ht="52.5" customHeight="1" thickBot="1" x14ac:dyDescent="0.2">
      <c r="B63" s="133"/>
      <c r="C63" s="1193" t="s">
        <v>54</v>
      </c>
      <c r="D63" s="1193"/>
      <c r="E63" s="1194"/>
      <c r="F63" s="134">
        <v>2798</v>
      </c>
      <c r="G63" s="134">
        <v>3284</v>
      </c>
      <c r="H63" s="135">
        <v>3859</v>
      </c>
    </row>
    <row r="64" spans="2:8" x14ac:dyDescent="0.15"/>
  </sheetData>
  <sheetProtection algorithmName="SHA-512" hashValue="qrFKuOEcPQMh9aKxcGCJHsjWYqOlQi08S1aMkjUaejqhNiIWIWecH733nbzGX/d1we7P0mEura7F2IRBfLHt6w==" saltValue="dN8GPBrmjRJBIFo4ALvY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55</v>
      </c>
      <c r="E2" s="147"/>
      <c r="F2" s="148" t="s">
        <v>545</v>
      </c>
      <c r="G2" s="149"/>
      <c r="H2" s="150"/>
    </row>
    <row r="3" spans="1:8" x14ac:dyDescent="0.15">
      <c r="A3" s="146" t="s">
        <v>538</v>
      </c>
      <c r="B3" s="151"/>
      <c r="C3" s="152"/>
      <c r="D3" s="153">
        <v>44105</v>
      </c>
      <c r="E3" s="154"/>
      <c r="F3" s="155">
        <v>108252</v>
      </c>
      <c r="G3" s="156"/>
      <c r="H3" s="157"/>
    </row>
    <row r="4" spans="1:8" x14ac:dyDescent="0.15">
      <c r="A4" s="158"/>
      <c r="B4" s="159"/>
      <c r="C4" s="160"/>
      <c r="D4" s="161">
        <v>10466</v>
      </c>
      <c r="E4" s="162"/>
      <c r="F4" s="163">
        <v>50321</v>
      </c>
      <c r="G4" s="164"/>
      <c r="H4" s="165"/>
    </row>
    <row r="5" spans="1:8" x14ac:dyDescent="0.15">
      <c r="A5" s="146" t="s">
        <v>540</v>
      </c>
      <c r="B5" s="151"/>
      <c r="C5" s="152"/>
      <c r="D5" s="153">
        <v>50548</v>
      </c>
      <c r="E5" s="154"/>
      <c r="F5" s="155">
        <v>93492</v>
      </c>
      <c r="G5" s="156"/>
      <c r="H5" s="157"/>
    </row>
    <row r="6" spans="1:8" x14ac:dyDescent="0.15">
      <c r="A6" s="158"/>
      <c r="B6" s="159"/>
      <c r="C6" s="160"/>
      <c r="D6" s="161">
        <v>8936</v>
      </c>
      <c r="E6" s="162"/>
      <c r="F6" s="163">
        <v>53316</v>
      </c>
      <c r="G6" s="164"/>
      <c r="H6" s="165"/>
    </row>
    <row r="7" spans="1:8" x14ac:dyDescent="0.15">
      <c r="A7" s="146" t="s">
        <v>541</v>
      </c>
      <c r="B7" s="151"/>
      <c r="C7" s="152"/>
      <c r="D7" s="153">
        <v>56974</v>
      </c>
      <c r="E7" s="154"/>
      <c r="F7" s="155">
        <v>94796</v>
      </c>
      <c r="G7" s="156"/>
      <c r="H7" s="157"/>
    </row>
    <row r="8" spans="1:8" x14ac:dyDescent="0.15">
      <c r="A8" s="158"/>
      <c r="B8" s="159"/>
      <c r="C8" s="160"/>
      <c r="D8" s="161">
        <v>14119</v>
      </c>
      <c r="E8" s="162"/>
      <c r="F8" s="163">
        <v>55781</v>
      </c>
      <c r="G8" s="164"/>
      <c r="H8" s="165"/>
    </row>
    <row r="9" spans="1:8" x14ac:dyDescent="0.15">
      <c r="A9" s="146" t="s">
        <v>542</v>
      </c>
      <c r="B9" s="151"/>
      <c r="C9" s="152"/>
      <c r="D9" s="153">
        <v>65936</v>
      </c>
      <c r="E9" s="154"/>
      <c r="F9" s="155">
        <v>85942</v>
      </c>
      <c r="G9" s="156"/>
      <c r="H9" s="157"/>
    </row>
    <row r="10" spans="1:8" x14ac:dyDescent="0.15">
      <c r="A10" s="158"/>
      <c r="B10" s="159"/>
      <c r="C10" s="160"/>
      <c r="D10" s="161">
        <v>23102</v>
      </c>
      <c r="E10" s="162"/>
      <c r="F10" s="163">
        <v>48630</v>
      </c>
      <c r="G10" s="164"/>
      <c r="H10" s="165"/>
    </row>
    <row r="11" spans="1:8" x14ac:dyDescent="0.15">
      <c r="A11" s="146" t="s">
        <v>543</v>
      </c>
      <c r="B11" s="151"/>
      <c r="C11" s="152"/>
      <c r="D11" s="153">
        <v>68104</v>
      </c>
      <c r="E11" s="154"/>
      <c r="F11" s="155">
        <v>95007</v>
      </c>
      <c r="G11" s="156"/>
      <c r="H11" s="157"/>
    </row>
    <row r="12" spans="1:8" x14ac:dyDescent="0.15">
      <c r="A12" s="158"/>
      <c r="B12" s="159"/>
      <c r="C12" s="166"/>
      <c r="D12" s="161">
        <v>33341</v>
      </c>
      <c r="E12" s="162"/>
      <c r="F12" s="163">
        <v>48509</v>
      </c>
      <c r="G12" s="164"/>
      <c r="H12" s="165"/>
    </row>
    <row r="13" spans="1:8" x14ac:dyDescent="0.15">
      <c r="A13" s="146"/>
      <c r="B13" s="151"/>
      <c r="C13" s="152"/>
      <c r="D13" s="153">
        <v>57133</v>
      </c>
      <c r="E13" s="154"/>
      <c r="F13" s="155">
        <v>95498</v>
      </c>
      <c r="G13" s="167"/>
      <c r="H13" s="157"/>
    </row>
    <row r="14" spans="1:8" x14ac:dyDescent="0.15">
      <c r="A14" s="158"/>
      <c r="B14" s="159"/>
      <c r="C14" s="160"/>
      <c r="D14" s="161">
        <v>17993</v>
      </c>
      <c r="E14" s="162"/>
      <c r="F14" s="163">
        <v>51311</v>
      </c>
      <c r="G14" s="164"/>
      <c r="H14" s="165"/>
    </row>
    <row r="17" spans="1:11" x14ac:dyDescent="0.15">
      <c r="A17" s="142" t="s">
        <v>56</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57</v>
      </c>
      <c r="B19" s="168">
        <f>ROUND(VALUE(SUBSTITUTE(実質収支比率等に係る経年分析!F$48,"▲","-")),2)</f>
        <v>6.25</v>
      </c>
      <c r="C19" s="168">
        <f>ROUND(VALUE(SUBSTITUTE(実質収支比率等に係る経年分析!G$48,"▲","-")),2)</f>
        <v>7.42</v>
      </c>
      <c r="D19" s="168">
        <f>ROUND(VALUE(SUBSTITUTE(実質収支比率等に係る経年分析!H$48,"▲","-")),2)</f>
        <v>8.69</v>
      </c>
      <c r="E19" s="168">
        <f>ROUND(VALUE(SUBSTITUTE(実質収支比率等に係る経年分析!I$48,"▲","-")),2)</f>
        <v>9.27</v>
      </c>
      <c r="F19" s="168">
        <f>ROUND(VALUE(SUBSTITUTE(実質収支比率等に係る経年分析!J$48,"▲","-")),2)</f>
        <v>4.1100000000000003</v>
      </c>
    </row>
    <row r="20" spans="1:11" x14ac:dyDescent="0.15">
      <c r="A20" s="168" t="s">
        <v>58</v>
      </c>
      <c r="B20" s="168">
        <f>ROUND(VALUE(SUBSTITUTE(実質収支比率等に係る経年分析!F$47,"▲","-")),2)</f>
        <v>21.42</v>
      </c>
      <c r="C20" s="168">
        <f>ROUND(VALUE(SUBSTITUTE(実質収支比率等に係る経年分析!G$47,"▲","-")),2)</f>
        <v>17.96</v>
      </c>
      <c r="D20" s="168">
        <f>ROUND(VALUE(SUBSTITUTE(実質収支比率等に係る経年分析!H$47,"▲","-")),2)</f>
        <v>19.260000000000002</v>
      </c>
      <c r="E20" s="168">
        <f>ROUND(VALUE(SUBSTITUTE(実質収支比率等に係る経年分析!I$47,"▲","-")),2)</f>
        <v>20.92</v>
      </c>
      <c r="F20" s="168">
        <f>ROUND(VALUE(SUBSTITUTE(実質収支比率等に係る経年分析!J$47,"▲","-")),2)</f>
        <v>24.5</v>
      </c>
    </row>
    <row r="21" spans="1:11" x14ac:dyDescent="0.15">
      <c r="A21" s="168" t="s">
        <v>59</v>
      </c>
      <c r="B21" s="168">
        <f>IF(ISNUMBER(VALUE(SUBSTITUTE(実質収支比率等に係る経年分析!F$49,"▲","-"))),ROUND(VALUE(SUBSTITUTE(実質収支比率等に係る経年分析!F$49,"▲","-")),2),NA())</f>
        <v>-4.8899999999999997</v>
      </c>
      <c r="C21" s="168">
        <f>IF(ISNUMBER(VALUE(SUBSTITUTE(実質収支比率等に係る経年分析!G$49,"▲","-"))),ROUND(VALUE(SUBSTITUTE(実質収支比率等に係る経年分析!G$49,"▲","-")),2),NA())</f>
        <v>-5.25</v>
      </c>
      <c r="D21" s="168">
        <f>IF(ISNUMBER(VALUE(SUBSTITUTE(実質収支比率等に係る経年分析!H$49,"▲","-"))),ROUND(VALUE(SUBSTITUTE(実質収支比率等に係る経年分析!H$49,"▲","-")),2),NA())</f>
        <v>0.6</v>
      </c>
      <c r="E21" s="168">
        <f>IF(ISNUMBER(VALUE(SUBSTITUTE(実質収支比率等に係る経年分析!I$49,"▲","-"))),ROUND(VALUE(SUBSTITUTE(実質収支比率等に係る経年分析!I$49,"▲","-")),2),NA())</f>
        <v>-7.0000000000000007E-2</v>
      </c>
      <c r="F21" s="168">
        <f>IF(ISNUMBER(VALUE(SUBSTITUTE(実質収支比率等に係る経年分析!J$49,"▲","-"))),ROUND(VALUE(SUBSTITUTE(実質収支比率等に係る経年分析!J$49,"▲","-")),2),NA())</f>
        <v>-7.77</v>
      </c>
    </row>
    <row r="24" spans="1:11" x14ac:dyDescent="0.15">
      <c r="A24" s="142" t="s">
        <v>60</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61</v>
      </c>
      <c r="C26" s="169" t="s">
        <v>62</v>
      </c>
      <c r="D26" s="169" t="s">
        <v>61</v>
      </c>
      <c r="E26" s="169" t="s">
        <v>62</v>
      </c>
      <c r="F26" s="169" t="s">
        <v>61</v>
      </c>
      <c r="G26" s="169" t="s">
        <v>62</v>
      </c>
      <c r="H26" s="169" t="s">
        <v>61</v>
      </c>
      <c r="I26" s="169" t="s">
        <v>62</v>
      </c>
      <c r="J26" s="169" t="s">
        <v>61</v>
      </c>
      <c r="K26" s="169" t="s">
        <v>62</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農業集落排水事業特別会計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簡易水道事業特別会計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1.95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0.32</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1.0900000000000001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1.1499999999999999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1.34</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6.25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8.69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9.2799999999999994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4.0999999999999996</v>
      </c>
    </row>
    <row r="36" spans="1:16" x14ac:dyDescent="0.15">
      <c r="A36" s="169" t="str">
        <f>IF(連結実質赤字比率に係る赤字・黒字の構成分析!C$34="",NA(),連結実質赤字比率に係る赤字・黒字の構成分析!C$34)</f>
        <v>上水道事業会計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8.6199999999999992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8.02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5.58</v>
      </c>
    </row>
    <row r="39" spans="1:16" x14ac:dyDescent="0.15">
      <c r="A39" s="142" t="s">
        <v>63</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64</v>
      </c>
      <c r="C41" s="170"/>
      <c r="D41" s="170" t="s">
        <v>65</v>
      </c>
      <c r="E41" s="170" t="s">
        <v>64</v>
      </c>
      <c r="F41" s="170"/>
      <c r="G41" s="170" t="s">
        <v>65</v>
      </c>
      <c r="H41" s="170" t="s">
        <v>64</v>
      </c>
      <c r="I41" s="170"/>
      <c r="J41" s="170" t="s">
        <v>65</v>
      </c>
      <c r="K41" s="170" t="s">
        <v>64</v>
      </c>
      <c r="L41" s="170"/>
      <c r="M41" s="170" t="s">
        <v>65</v>
      </c>
      <c r="N41" s="170" t="s">
        <v>64</v>
      </c>
      <c r="O41" s="170"/>
      <c r="P41" s="170" t="s">
        <v>65</v>
      </c>
    </row>
    <row r="42" spans="1:16" x14ac:dyDescent="0.15">
      <c r="A42" s="170" t="s">
        <v>66</v>
      </c>
      <c r="B42" s="170"/>
      <c r="C42" s="170"/>
      <c r="D42" s="170">
        <f>'実質公債費比率（分子）の構造'!K$52</f>
        <v>622</v>
      </c>
      <c r="E42" s="170"/>
      <c r="F42" s="170"/>
      <c r="G42" s="170">
        <f>'実質公債費比率（分子）の構造'!L$52</f>
        <v>634</v>
      </c>
      <c r="H42" s="170"/>
      <c r="I42" s="170"/>
      <c r="J42" s="170">
        <f>'実質公債費比率（分子）の構造'!M$52</f>
        <v>644</v>
      </c>
      <c r="K42" s="170"/>
      <c r="L42" s="170"/>
      <c r="M42" s="170">
        <f>'実質公債費比率（分子）の構造'!N$52</f>
        <v>663</v>
      </c>
      <c r="N42" s="170"/>
      <c r="O42" s="170"/>
      <c r="P42" s="170">
        <f>'実質公債費比率（分子）の構造'!O$52</f>
        <v>605</v>
      </c>
    </row>
    <row r="43" spans="1:16" x14ac:dyDescent="0.15">
      <c r="A43" s="170" t="s">
        <v>67</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15">
      <c r="A44" s="170" t="s">
        <v>68</v>
      </c>
      <c r="B44" s="170">
        <f>'実質公債費比率（分子）の構造'!K$50</f>
        <v>53</v>
      </c>
      <c r="C44" s="170"/>
      <c r="D44" s="170"/>
      <c r="E44" s="170">
        <f>'実質公債費比率（分子）の構造'!L$50</f>
        <v>53</v>
      </c>
      <c r="F44" s="170"/>
      <c r="G44" s="170"/>
      <c r="H44" s="170">
        <f>'実質公債費比率（分子）の構造'!M$50</f>
        <v>49</v>
      </c>
      <c r="I44" s="170"/>
      <c r="J44" s="170"/>
      <c r="K44" s="170">
        <f>'実質公債費比率（分子）の構造'!N$50</f>
        <v>42</v>
      </c>
      <c r="L44" s="170"/>
      <c r="M44" s="170"/>
      <c r="N44" s="170">
        <f>'実質公債費比率（分子）の構造'!O$50</f>
        <v>42</v>
      </c>
      <c r="O44" s="170"/>
      <c r="P44" s="170"/>
    </row>
    <row r="45" spans="1:16" x14ac:dyDescent="0.15">
      <c r="A45" s="170" t="s">
        <v>69</v>
      </c>
      <c r="B45" s="170">
        <f>'実質公債費比率（分子）の構造'!K$49</f>
        <v>11</v>
      </c>
      <c r="C45" s="170"/>
      <c r="D45" s="170"/>
      <c r="E45" s="170">
        <f>'実質公債費比率（分子）の構造'!L$49</f>
        <v>9</v>
      </c>
      <c r="F45" s="170"/>
      <c r="G45" s="170"/>
      <c r="H45" s="170">
        <f>'実質公債費比率（分子）の構造'!M$49</f>
        <v>10</v>
      </c>
      <c r="I45" s="170"/>
      <c r="J45" s="170"/>
      <c r="K45" s="170">
        <f>'実質公債費比率（分子）の構造'!N$49</f>
        <v>12</v>
      </c>
      <c r="L45" s="170"/>
      <c r="M45" s="170"/>
      <c r="N45" s="170">
        <f>'実質公債費比率（分子）の構造'!O$49</f>
        <v>13</v>
      </c>
      <c r="O45" s="170"/>
      <c r="P45" s="170"/>
    </row>
    <row r="46" spans="1:16" x14ac:dyDescent="0.15">
      <c r="A46" s="170" t="s">
        <v>70</v>
      </c>
      <c r="B46" s="170">
        <f>'実質公債費比率（分子）の構造'!K$48</f>
        <v>213</v>
      </c>
      <c r="C46" s="170"/>
      <c r="D46" s="170"/>
      <c r="E46" s="170">
        <f>'実質公債費比率（分子）の構造'!L$48</f>
        <v>197</v>
      </c>
      <c r="F46" s="170"/>
      <c r="G46" s="170"/>
      <c r="H46" s="170">
        <f>'実質公債費比率（分子）の構造'!M$48</f>
        <v>195</v>
      </c>
      <c r="I46" s="170"/>
      <c r="J46" s="170"/>
      <c r="K46" s="170">
        <f>'実質公債費比率（分子）の構造'!N$48</f>
        <v>194</v>
      </c>
      <c r="L46" s="170"/>
      <c r="M46" s="170"/>
      <c r="N46" s="170">
        <f>'実質公債費比率（分子）の構造'!O$48</f>
        <v>192</v>
      </c>
      <c r="O46" s="170"/>
      <c r="P46" s="170"/>
    </row>
    <row r="47" spans="1:16" x14ac:dyDescent="0.15">
      <c r="A47" s="170" t="s">
        <v>71</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72</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73</v>
      </c>
      <c r="B49" s="170">
        <f>'実質公債費比率（分子）の構造'!K$45</f>
        <v>831</v>
      </c>
      <c r="C49" s="170"/>
      <c r="D49" s="170"/>
      <c r="E49" s="170">
        <f>'実質公債費比率（分子）の構造'!L$45</f>
        <v>848</v>
      </c>
      <c r="F49" s="170"/>
      <c r="G49" s="170"/>
      <c r="H49" s="170">
        <f>'実質公債費比率（分子）の構造'!M$45</f>
        <v>864</v>
      </c>
      <c r="I49" s="170"/>
      <c r="J49" s="170"/>
      <c r="K49" s="170">
        <f>'実質公債費比率（分子）の構造'!N$45</f>
        <v>918</v>
      </c>
      <c r="L49" s="170"/>
      <c r="M49" s="170"/>
      <c r="N49" s="170">
        <f>'実質公債費比率（分子）の構造'!O$45</f>
        <v>913</v>
      </c>
      <c r="O49" s="170"/>
      <c r="P49" s="170"/>
    </row>
    <row r="50" spans="1:16" x14ac:dyDescent="0.15">
      <c r="A50" s="170" t="s">
        <v>74</v>
      </c>
      <c r="B50" s="170" t="e">
        <f>NA()</f>
        <v>#N/A</v>
      </c>
      <c r="C50" s="170">
        <f>IF(ISNUMBER('実質公債費比率（分子）の構造'!K$53),'実質公債費比率（分子）の構造'!K$53,NA())</f>
        <v>486</v>
      </c>
      <c r="D50" s="170" t="e">
        <f>NA()</f>
        <v>#N/A</v>
      </c>
      <c r="E50" s="170" t="e">
        <f>NA()</f>
        <v>#N/A</v>
      </c>
      <c r="F50" s="170">
        <f>IF(ISNUMBER('実質公債費比率（分子）の構造'!L$53),'実質公債費比率（分子）の構造'!L$53,NA())</f>
        <v>473</v>
      </c>
      <c r="G50" s="170" t="e">
        <f>NA()</f>
        <v>#N/A</v>
      </c>
      <c r="H50" s="170" t="e">
        <f>NA()</f>
        <v>#N/A</v>
      </c>
      <c r="I50" s="170">
        <f>IF(ISNUMBER('実質公債費比率（分子）の構造'!M$53),'実質公債費比率（分子）の構造'!M$53,NA())</f>
        <v>474</v>
      </c>
      <c r="J50" s="170" t="e">
        <f>NA()</f>
        <v>#N/A</v>
      </c>
      <c r="K50" s="170" t="e">
        <f>NA()</f>
        <v>#N/A</v>
      </c>
      <c r="L50" s="170">
        <f>IF(ISNUMBER('実質公債費比率（分子）の構造'!N$53),'実質公債費比率（分子）の構造'!N$53,NA())</f>
        <v>503</v>
      </c>
      <c r="M50" s="170" t="e">
        <f>NA()</f>
        <v>#N/A</v>
      </c>
      <c r="N50" s="170" t="e">
        <f>NA()</f>
        <v>#N/A</v>
      </c>
      <c r="O50" s="170">
        <f>IF(ISNUMBER('実質公債費比率（分子）の構造'!O$53),'実質公債費比率（分子）の構造'!O$53,NA())</f>
        <v>555</v>
      </c>
      <c r="P50" s="170" t="e">
        <f>NA()</f>
        <v>#N/A</v>
      </c>
    </row>
    <row r="53" spans="1:16" x14ac:dyDescent="0.15">
      <c r="A53" s="142" t="s">
        <v>75</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76</v>
      </c>
      <c r="C55" s="169"/>
      <c r="D55" s="169" t="s">
        <v>77</v>
      </c>
      <c r="E55" s="169" t="s">
        <v>76</v>
      </c>
      <c r="F55" s="169"/>
      <c r="G55" s="169" t="s">
        <v>77</v>
      </c>
      <c r="H55" s="169" t="s">
        <v>76</v>
      </c>
      <c r="I55" s="169"/>
      <c r="J55" s="169" t="s">
        <v>77</v>
      </c>
      <c r="K55" s="169" t="s">
        <v>76</v>
      </c>
      <c r="L55" s="169"/>
      <c r="M55" s="169" t="s">
        <v>77</v>
      </c>
      <c r="N55" s="169" t="s">
        <v>76</v>
      </c>
      <c r="O55" s="169"/>
      <c r="P55" s="169" t="s">
        <v>77</v>
      </c>
    </row>
    <row r="56" spans="1:16" x14ac:dyDescent="0.15">
      <c r="A56" s="169" t="s">
        <v>44</v>
      </c>
      <c r="B56" s="169"/>
      <c r="C56" s="169"/>
      <c r="D56" s="169">
        <f>'将来負担比率（分子）の構造'!I$52</f>
        <v>6091</v>
      </c>
      <c r="E56" s="169"/>
      <c r="F56" s="169"/>
      <c r="G56" s="169">
        <f>'将来負担比率（分子）の構造'!J$52</f>
        <v>6006</v>
      </c>
      <c r="H56" s="169"/>
      <c r="I56" s="169"/>
      <c r="J56" s="169">
        <f>'将来負担比率（分子）の構造'!K$52</f>
        <v>5926</v>
      </c>
      <c r="K56" s="169"/>
      <c r="L56" s="169"/>
      <c r="M56" s="169">
        <f>'将来負担比率（分子）の構造'!L$52</f>
        <v>5749</v>
      </c>
      <c r="N56" s="169"/>
      <c r="O56" s="169"/>
      <c r="P56" s="169">
        <f>'将来負担比率（分子）の構造'!M$52</f>
        <v>5424</v>
      </c>
    </row>
    <row r="57" spans="1:16" x14ac:dyDescent="0.15">
      <c r="A57" s="169" t="s">
        <v>43</v>
      </c>
      <c r="B57" s="169"/>
      <c r="C57" s="169"/>
      <c r="D57" s="169">
        <f>'将来負担比率（分子）の構造'!I$51</f>
        <v>31</v>
      </c>
      <c r="E57" s="169"/>
      <c r="F57" s="169"/>
      <c r="G57" s="169">
        <f>'将来負担比率（分子）の構造'!J$51</f>
        <v>33</v>
      </c>
      <c r="H57" s="169"/>
      <c r="I57" s="169"/>
      <c r="J57" s="169">
        <f>'将来負担比率（分子）の構造'!K$51</f>
        <v>22</v>
      </c>
      <c r="K57" s="169"/>
      <c r="L57" s="169"/>
      <c r="M57" s="169">
        <f>'将来負担比率（分子）の構造'!L$51</f>
        <v>15</v>
      </c>
      <c r="N57" s="169"/>
      <c r="O57" s="169"/>
      <c r="P57" s="169">
        <f>'将来負担比率（分子）の構造'!M$51</f>
        <v>8</v>
      </c>
    </row>
    <row r="58" spans="1:16" x14ac:dyDescent="0.15">
      <c r="A58" s="169" t="s">
        <v>42</v>
      </c>
      <c r="B58" s="169"/>
      <c r="C58" s="169"/>
      <c r="D58" s="169">
        <f>'将来負担比率（分子）の構造'!I$50</f>
        <v>2802</v>
      </c>
      <c r="E58" s="169"/>
      <c r="F58" s="169"/>
      <c r="G58" s="169">
        <f>'将来負担比率（分子）の構造'!J$50</f>
        <v>2662</v>
      </c>
      <c r="H58" s="169"/>
      <c r="I58" s="169"/>
      <c r="J58" s="169">
        <f>'将来負担比率（分子）の構造'!K$50</f>
        <v>3091</v>
      </c>
      <c r="K58" s="169"/>
      <c r="L58" s="169"/>
      <c r="M58" s="169">
        <f>'将来負担比率（分子）の構造'!L$50</f>
        <v>3606</v>
      </c>
      <c r="N58" s="169"/>
      <c r="O58" s="169"/>
      <c r="P58" s="169">
        <f>'将来負担比率（分子）の構造'!M$50</f>
        <v>4206</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85</v>
      </c>
      <c r="C61" s="169"/>
      <c r="D61" s="169"/>
      <c r="E61" s="169">
        <f>'将来負担比率（分子）の構造'!J$46</f>
        <v>96</v>
      </c>
      <c r="F61" s="169"/>
      <c r="G61" s="169"/>
      <c r="H61" s="169">
        <f>'将来負担比率（分子）の構造'!K$46</f>
        <v>20</v>
      </c>
      <c r="I61" s="169"/>
      <c r="J61" s="169"/>
      <c r="K61" s="169">
        <f>'将来負担比率（分子）の構造'!L$46</f>
        <v>10</v>
      </c>
      <c r="L61" s="169"/>
      <c r="M61" s="169"/>
      <c r="N61" s="169" t="str">
        <f>'将来負担比率（分子）の構造'!M$46</f>
        <v>-</v>
      </c>
      <c r="O61" s="169"/>
      <c r="P61" s="169"/>
    </row>
    <row r="62" spans="1:16" x14ac:dyDescent="0.15">
      <c r="A62" s="169" t="s">
        <v>36</v>
      </c>
      <c r="B62" s="169">
        <f>'将来負担比率（分子）の構造'!I$45</f>
        <v>835</v>
      </c>
      <c r="C62" s="169"/>
      <c r="D62" s="169"/>
      <c r="E62" s="169">
        <f>'将来負担比率（分子）の構造'!J$45</f>
        <v>799</v>
      </c>
      <c r="F62" s="169"/>
      <c r="G62" s="169"/>
      <c r="H62" s="169">
        <f>'将来負担比率（分子）の構造'!K$45</f>
        <v>805</v>
      </c>
      <c r="I62" s="169"/>
      <c r="J62" s="169"/>
      <c r="K62" s="169">
        <f>'将来負担比率（分子）の構造'!L$45</f>
        <v>781</v>
      </c>
      <c r="L62" s="169"/>
      <c r="M62" s="169"/>
      <c r="N62" s="169">
        <f>'将来負担比率（分子）の構造'!M$45</f>
        <v>797</v>
      </c>
      <c r="O62" s="169"/>
      <c r="P62" s="169"/>
    </row>
    <row r="63" spans="1:16" x14ac:dyDescent="0.15">
      <c r="A63" s="169" t="s">
        <v>35</v>
      </c>
      <c r="B63" s="169">
        <f>'将来負担比率（分子）の構造'!I$44</f>
        <v>48</v>
      </c>
      <c r="C63" s="169"/>
      <c r="D63" s="169"/>
      <c r="E63" s="169">
        <f>'将来負担比率（分子）の構造'!J$44</f>
        <v>57</v>
      </c>
      <c r="F63" s="169"/>
      <c r="G63" s="169"/>
      <c r="H63" s="169">
        <f>'将来負担比率（分子）の構造'!K$44</f>
        <v>69</v>
      </c>
      <c r="I63" s="169"/>
      <c r="J63" s="169"/>
      <c r="K63" s="169">
        <f>'将来負担比率（分子）の構造'!L$44</f>
        <v>62</v>
      </c>
      <c r="L63" s="169"/>
      <c r="M63" s="169"/>
      <c r="N63" s="169">
        <f>'将来負担比率（分子）の構造'!M$44</f>
        <v>55</v>
      </c>
      <c r="O63" s="169"/>
      <c r="P63" s="169"/>
    </row>
    <row r="64" spans="1:16" x14ac:dyDescent="0.15">
      <c r="A64" s="169" t="s">
        <v>34</v>
      </c>
      <c r="B64" s="169">
        <f>'将来負担比率（分子）の構造'!I$43</f>
        <v>2005</v>
      </c>
      <c r="C64" s="169"/>
      <c r="D64" s="169"/>
      <c r="E64" s="169">
        <f>'将来負担比率（分子）の構造'!J$43</f>
        <v>1947</v>
      </c>
      <c r="F64" s="169"/>
      <c r="G64" s="169"/>
      <c r="H64" s="169">
        <f>'将来負担比率（分子）の構造'!K$43</f>
        <v>1842</v>
      </c>
      <c r="I64" s="169"/>
      <c r="J64" s="169"/>
      <c r="K64" s="169">
        <f>'将来負担比率（分子）の構造'!L$43</f>
        <v>1686</v>
      </c>
      <c r="L64" s="169"/>
      <c r="M64" s="169"/>
      <c r="N64" s="169">
        <f>'将来負担比率（分子）の構造'!M$43</f>
        <v>1643</v>
      </c>
      <c r="O64" s="169"/>
      <c r="P64" s="169"/>
    </row>
    <row r="65" spans="1:16" x14ac:dyDescent="0.15">
      <c r="A65" s="169" t="s">
        <v>33</v>
      </c>
      <c r="B65" s="169">
        <f>'将来負担比率（分子）の構造'!I$42</f>
        <v>515</v>
      </c>
      <c r="C65" s="169"/>
      <c r="D65" s="169"/>
      <c r="E65" s="169">
        <f>'将来負担比率（分子）の構造'!J$42</f>
        <v>462</v>
      </c>
      <c r="F65" s="169"/>
      <c r="G65" s="169"/>
      <c r="H65" s="169">
        <f>'将来負担比率（分子）の構造'!K$42</f>
        <v>413</v>
      </c>
      <c r="I65" s="169"/>
      <c r="J65" s="169"/>
      <c r="K65" s="169">
        <f>'将来負担比率（分子）の構造'!L$42</f>
        <v>370</v>
      </c>
      <c r="L65" s="169"/>
      <c r="M65" s="169"/>
      <c r="N65" s="169">
        <f>'将来負担比率（分子）の構造'!M$42</f>
        <v>328</v>
      </c>
      <c r="O65" s="169"/>
      <c r="P65" s="169"/>
    </row>
    <row r="66" spans="1:16" x14ac:dyDescent="0.15">
      <c r="A66" s="169" t="s">
        <v>32</v>
      </c>
      <c r="B66" s="169">
        <f>'将来負担比率（分子）の構造'!I$41</f>
        <v>6325</v>
      </c>
      <c r="C66" s="169"/>
      <c r="D66" s="169"/>
      <c r="E66" s="169">
        <f>'将来負担比率（分子）の構造'!J$41</f>
        <v>5995</v>
      </c>
      <c r="F66" s="169"/>
      <c r="G66" s="169"/>
      <c r="H66" s="169">
        <f>'将来負担比率（分子）の構造'!K$41</f>
        <v>5761</v>
      </c>
      <c r="I66" s="169"/>
      <c r="J66" s="169"/>
      <c r="K66" s="169">
        <f>'将来負担比率（分子）の構造'!L$41</f>
        <v>5403</v>
      </c>
      <c r="L66" s="169"/>
      <c r="M66" s="169"/>
      <c r="N66" s="169">
        <f>'将来負担比率（分子）の構造'!M$41</f>
        <v>4816</v>
      </c>
      <c r="O66" s="169"/>
      <c r="P66" s="169"/>
    </row>
    <row r="67" spans="1:16" x14ac:dyDescent="0.15">
      <c r="A67" s="169" t="s">
        <v>78</v>
      </c>
      <c r="B67" s="169" t="e">
        <f>NA()</f>
        <v>#N/A</v>
      </c>
      <c r="C67" s="169">
        <f>IF(ISNUMBER('将来負担比率（分子）の構造'!I$53), IF('将来負担比率（分子）の構造'!I$53 &lt; 0, 0, '将来負担比率（分子）の構造'!I$53), NA())</f>
        <v>889</v>
      </c>
      <c r="D67" s="169" t="e">
        <f>NA()</f>
        <v>#N/A</v>
      </c>
      <c r="E67" s="169" t="e">
        <f>NA()</f>
        <v>#N/A</v>
      </c>
      <c r="F67" s="169">
        <f>IF(ISNUMBER('将来負担比率（分子）の構造'!J$53), IF('将来負担比率（分子）の構造'!J$53 &lt; 0, 0, '将来負担比率（分子）の構造'!J$53), NA())</f>
        <v>655</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79</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80</v>
      </c>
      <c r="B72" s="173">
        <f>基金残高に係る経年分析!F55</f>
        <v>858</v>
      </c>
      <c r="C72" s="173">
        <f>基金残高に係る経年分析!G55</f>
        <v>995</v>
      </c>
      <c r="D72" s="173">
        <f>基金残高に係る経年分析!H55</f>
        <v>1116</v>
      </c>
    </row>
    <row r="73" spans="1:16" x14ac:dyDescent="0.15">
      <c r="A73" s="172" t="s">
        <v>81</v>
      </c>
      <c r="B73" s="173">
        <f>基金残高に係る経年分析!F56</f>
        <v>415</v>
      </c>
      <c r="C73" s="173">
        <f>基金残高に係る経年分析!G56</f>
        <v>315</v>
      </c>
      <c r="D73" s="173">
        <f>基金残高に係る経年分析!H56</f>
        <v>365</v>
      </c>
    </row>
    <row r="74" spans="1:16" x14ac:dyDescent="0.15">
      <c r="A74" s="172" t="s">
        <v>82</v>
      </c>
      <c r="B74" s="173">
        <f>基金残高に係る経年分析!F57</f>
        <v>1525</v>
      </c>
      <c r="C74" s="173">
        <f>基金残高に係る経年分析!G57</f>
        <v>1974</v>
      </c>
      <c r="D74" s="173">
        <f>基金残高に係る経年分析!H57</f>
        <v>2378</v>
      </c>
    </row>
  </sheetData>
  <sheetProtection algorithmName="SHA-512" hashValue="yUAd5/E4mA2voqNH6I9AMdDgLCLItjrOIIzPBVok8D77hA2tnmefP9R7X1O+IvPRQ6c0BxQnTWWUeM/S3Mfc4Q==" saltValue="qA9W4ZE1CnXcca4THQgE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219</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220</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221</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222</v>
      </c>
      <c r="S4" s="667"/>
      <c r="T4" s="667"/>
      <c r="U4" s="667"/>
      <c r="V4" s="667"/>
      <c r="W4" s="667"/>
      <c r="X4" s="667"/>
      <c r="Y4" s="668"/>
      <c r="Z4" s="666" t="s">
        <v>223</v>
      </c>
      <c r="AA4" s="667"/>
      <c r="AB4" s="667"/>
      <c r="AC4" s="668"/>
      <c r="AD4" s="666" t="s">
        <v>224</v>
      </c>
      <c r="AE4" s="667"/>
      <c r="AF4" s="667"/>
      <c r="AG4" s="667"/>
      <c r="AH4" s="667"/>
      <c r="AI4" s="667"/>
      <c r="AJ4" s="667"/>
      <c r="AK4" s="668"/>
      <c r="AL4" s="666" t="s">
        <v>223</v>
      </c>
      <c r="AM4" s="667"/>
      <c r="AN4" s="667"/>
      <c r="AO4" s="668"/>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6" t="s">
        <v>228</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229</v>
      </c>
      <c r="C5" s="664"/>
      <c r="D5" s="664"/>
      <c r="E5" s="664"/>
      <c r="F5" s="664"/>
      <c r="G5" s="664"/>
      <c r="H5" s="664"/>
      <c r="I5" s="664"/>
      <c r="J5" s="664"/>
      <c r="K5" s="664"/>
      <c r="L5" s="664"/>
      <c r="M5" s="664"/>
      <c r="N5" s="664"/>
      <c r="O5" s="664"/>
      <c r="P5" s="664"/>
      <c r="Q5" s="665"/>
      <c r="R5" s="660">
        <v>2008740</v>
      </c>
      <c r="S5" s="661"/>
      <c r="T5" s="661"/>
      <c r="U5" s="661"/>
      <c r="V5" s="661"/>
      <c r="W5" s="661"/>
      <c r="X5" s="661"/>
      <c r="Y5" s="689"/>
      <c r="Z5" s="702">
        <v>26.2</v>
      </c>
      <c r="AA5" s="702"/>
      <c r="AB5" s="702"/>
      <c r="AC5" s="702"/>
      <c r="AD5" s="703">
        <v>2008740</v>
      </c>
      <c r="AE5" s="703"/>
      <c r="AF5" s="703"/>
      <c r="AG5" s="703"/>
      <c r="AH5" s="703"/>
      <c r="AI5" s="703"/>
      <c r="AJ5" s="703"/>
      <c r="AK5" s="703"/>
      <c r="AL5" s="690">
        <v>44.8</v>
      </c>
      <c r="AM5" s="673"/>
      <c r="AN5" s="673"/>
      <c r="AO5" s="691"/>
      <c r="AP5" s="663" t="s">
        <v>230</v>
      </c>
      <c r="AQ5" s="664"/>
      <c r="AR5" s="664"/>
      <c r="AS5" s="664"/>
      <c r="AT5" s="664"/>
      <c r="AU5" s="664"/>
      <c r="AV5" s="664"/>
      <c r="AW5" s="664"/>
      <c r="AX5" s="664"/>
      <c r="AY5" s="664"/>
      <c r="AZ5" s="664"/>
      <c r="BA5" s="664"/>
      <c r="BB5" s="664"/>
      <c r="BC5" s="664"/>
      <c r="BD5" s="664"/>
      <c r="BE5" s="664"/>
      <c r="BF5" s="665"/>
      <c r="BG5" s="614">
        <v>2000219</v>
      </c>
      <c r="BH5" s="615"/>
      <c r="BI5" s="615"/>
      <c r="BJ5" s="615"/>
      <c r="BK5" s="615"/>
      <c r="BL5" s="615"/>
      <c r="BM5" s="615"/>
      <c r="BN5" s="616"/>
      <c r="BO5" s="650">
        <v>99.6</v>
      </c>
      <c r="BP5" s="650"/>
      <c r="BQ5" s="650"/>
      <c r="BR5" s="650"/>
      <c r="BS5" s="651" t="s">
        <v>130</v>
      </c>
      <c r="BT5" s="651"/>
      <c r="BU5" s="651"/>
      <c r="BV5" s="651"/>
      <c r="BW5" s="651"/>
      <c r="BX5" s="651"/>
      <c r="BY5" s="651"/>
      <c r="BZ5" s="651"/>
      <c r="CA5" s="651"/>
      <c r="CB5" s="682"/>
      <c r="CD5" s="666" t="s">
        <v>225</v>
      </c>
      <c r="CE5" s="667"/>
      <c r="CF5" s="667"/>
      <c r="CG5" s="667"/>
      <c r="CH5" s="667"/>
      <c r="CI5" s="667"/>
      <c r="CJ5" s="667"/>
      <c r="CK5" s="667"/>
      <c r="CL5" s="667"/>
      <c r="CM5" s="667"/>
      <c r="CN5" s="667"/>
      <c r="CO5" s="667"/>
      <c r="CP5" s="667"/>
      <c r="CQ5" s="668"/>
      <c r="CR5" s="666" t="s">
        <v>231</v>
      </c>
      <c r="CS5" s="667"/>
      <c r="CT5" s="667"/>
      <c r="CU5" s="667"/>
      <c r="CV5" s="667"/>
      <c r="CW5" s="667"/>
      <c r="CX5" s="667"/>
      <c r="CY5" s="668"/>
      <c r="CZ5" s="666" t="s">
        <v>223</v>
      </c>
      <c r="DA5" s="667"/>
      <c r="DB5" s="667"/>
      <c r="DC5" s="668"/>
      <c r="DD5" s="666" t="s">
        <v>232</v>
      </c>
      <c r="DE5" s="667"/>
      <c r="DF5" s="667"/>
      <c r="DG5" s="667"/>
      <c r="DH5" s="667"/>
      <c r="DI5" s="667"/>
      <c r="DJ5" s="667"/>
      <c r="DK5" s="667"/>
      <c r="DL5" s="667"/>
      <c r="DM5" s="667"/>
      <c r="DN5" s="667"/>
      <c r="DO5" s="667"/>
      <c r="DP5" s="668"/>
      <c r="DQ5" s="666" t="s">
        <v>233</v>
      </c>
      <c r="DR5" s="667"/>
      <c r="DS5" s="667"/>
      <c r="DT5" s="667"/>
      <c r="DU5" s="667"/>
      <c r="DV5" s="667"/>
      <c r="DW5" s="667"/>
      <c r="DX5" s="667"/>
      <c r="DY5" s="667"/>
      <c r="DZ5" s="667"/>
      <c r="EA5" s="667"/>
      <c r="EB5" s="667"/>
      <c r="EC5" s="668"/>
    </row>
    <row r="6" spans="2:143" ht="11.25" customHeight="1" x14ac:dyDescent="0.15">
      <c r="B6" s="611" t="s">
        <v>234</v>
      </c>
      <c r="C6" s="612"/>
      <c r="D6" s="612"/>
      <c r="E6" s="612"/>
      <c r="F6" s="612"/>
      <c r="G6" s="612"/>
      <c r="H6" s="612"/>
      <c r="I6" s="612"/>
      <c r="J6" s="612"/>
      <c r="K6" s="612"/>
      <c r="L6" s="612"/>
      <c r="M6" s="612"/>
      <c r="N6" s="612"/>
      <c r="O6" s="612"/>
      <c r="P6" s="612"/>
      <c r="Q6" s="613"/>
      <c r="R6" s="614">
        <v>81372</v>
      </c>
      <c r="S6" s="615"/>
      <c r="T6" s="615"/>
      <c r="U6" s="615"/>
      <c r="V6" s="615"/>
      <c r="W6" s="615"/>
      <c r="X6" s="615"/>
      <c r="Y6" s="616"/>
      <c r="Z6" s="650">
        <v>1.1000000000000001</v>
      </c>
      <c r="AA6" s="650"/>
      <c r="AB6" s="650"/>
      <c r="AC6" s="650"/>
      <c r="AD6" s="651">
        <v>81372</v>
      </c>
      <c r="AE6" s="651"/>
      <c r="AF6" s="651"/>
      <c r="AG6" s="651"/>
      <c r="AH6" s="651"/>
      <c r="AI6" s="651"/>
      <c r="AJ6" s="651"/>
      <c r="AK6" s="651"/>
      <c r="AL6" s="617">
        <v>1.8</v>
      </c>
      <c r="AM6" s="618"/>
      <c r="AN6" s="618"/>
      <c r="AO6" s="652"/>
      <c r="AP6" s="611" t="s">
        <v>235</v>
      </c>
      <c r="AQ6" s="612"/>
      <c r="AR6" s="612"/>
      <c r="AS6" s="612"/>
      <c r="AT6" s="612"/>
      <c r="AU6" s="612"/>
      <c r="AV6" s="612"/>
      <c r="AW6" s="612"/>
      <c r="AX6" s="612"/>
      <c r="AY6" s="612"/>
      <c r="AZ6" s="612"/>
      <c r="BA6" s="612"/>
      <c r="BB6" s="612"/>
      <c r="BC6" s="612"/>
      <c r="BD6" s="612"/>
      <c r="BE6" s="612"/>
      <c r="BF6" s="613"/>
      <c r="BG6" s="614">
        <v>2000219</v>
      </c>
      <c r="BH6" s="615"/>
      <c r="BI6" s="615"/>
      <c r="BJ6" s="615"/>
      <c r="BK6" s="615"/>
      <c r="BL6" s="615"/>
      <c r="BM6" s="615"/>
      <c r="BN6" s="616"/>
      <c r="BO6" s="650">
        <v>99.6</v>
      </c>
      <c r="BP6" s="650"/>
      <c r="BQ6" s="650"/>
      <c r="BR6" s="650"/>
      <c r="BS6" s="651" t="s">
        <v>130</v>
      </c>
      <c r="BT6" s="651"/>
      <c r="BU6" s="651"/>
      <c r="BV6" s="651"/>
      <c r="BW6" s="651"/>
      <c r="BX6" s="651"/>
      <c r="BY6" s="651"/>
      <c r="BZ6" s="651"/>
      <c r="CA6" s="651"/>
      <c r="CB6" s="682"/>
      <c r="CD6" s="663" t="s">
        <v>236</v>
      </c>
      <c r="CE6" s="664"/>
      <c r="CF6" s="664"/>
      <c r="CG6" s="664"/>
      <c r="CH6" s="664"/>
      <c r="CI6" s="664"/>
      <c r="CJ6" s="664"/>
      <c r="CK6" s="664"/>
      <c r="CL6" s="664"/>
      <c r="CM6" s="664"/>
      <c r="CN6" s="664"/>
      <c r="CO6" s="664"/>
      <c r="CP6" s="664"/>
      <c r="CQ6" s="665"/>
      <c r="CR6" s="614">
        <v>83510</v>
      </c>
      <c r="CS6" s="615"/>
      <c r="CT6" s="615"/>
      <c r="CU6" s="615"/>
      <c r="CV6" s="615"/>
      <c r="CW6" s="615"/>
      <c r="CX6" s="615"/>
      <c r="CY6" s="616"/>
      <c r="CZ6" s="690">
        <v>1.1000000000000001</v>
      </c>
      <c r="DA6" s="673"/>
      <c r="DB6" s="673"/>
      <c r="DC6" s="692"/>
      <c r="DD6" s="620" t="s">
        <v>130</v>
      </c>
      <c r="DE6" s="615"/>
      <c r="DF6" s="615"/>
      <c r="DG6" s="615"/>
      <c r="DH6" s="615"/>
      <c r="DI6" s="615"/>
      <c r="DJ6" s="615"/>
      <c r="DK6" s="615"/>
      <c r="DL6" s="615"/>
      <c r="DM6" s="615"/>
      <c r="DN6" s="615"/>
      <c r="DO6" s="615"/>
      <c r="DP6" s="616"/>
      <c r="DQ6" s="620">
        <v>83510</v>
      </c>
      <c r="DR6" s="615"/>
      <c r="DS6" s="615"/>
      <c r="DT6" s="615"/>
      <c r="DU6" s="615"/>
      <c r="DV6" s="615"/>
      <c r="DW6" s="615"/>
      <c r="DX6" s="615"/>
      <c r="DY6" s="615"/>
      <c r="DZ6" s="615"/>
      <c r="EA6" s="615"/>
      <c r="EB6" s="615"/>
      <c r="EC6" s="649"/>
    </row>
    <row r="7" spans="2:143" ht="11.25" customHeight="1" x14ac:dyDescent="0.15">
      <c r="B7" s="611" t="s">
        <v>237</v>
      </c>
      <c r="C7" s="612"/>
      <c r="D7" s="612"/>
      <c r="E7" s="612"/>
      <c r="F7" s="612"/>
      <c r="G7" s="612"/>
      <c r="H7" s="612"/>
      <c r="I7" s="612"/>
      <c r="J7" s="612"/>
      <c r="K7" s="612"/>
      <c r="L7" s="612"/>
      <c r="M7" s="612"/>
      <c r="N7" s="612"/>
      <c r="O7" s="612"/>
      <c r="P7" s="612"/>
      <c r="Q7" s="613"/>
      <c r="R7" s="614">
        <v>543</v>
      </c>
      <c r="S7" s="615"/>
      <c r="T7" s="615"/>
      <c r="U7" s="615"/>
      <c r="V7" s="615"/>
      <c r="W7" s="615"/>
      <c r="X7" s="615"/>
      <c r="Y7" s="616"/>
      <c r="Z7" s="650">
        <v>0</v>
      </c>
      <c r="AA7" s="650"/>
      <c r="AB7" s="650"/>
      <c r="AC7" s="650"/>
      <c r="AD7" s="651">
        <v>543</v>
      </c>
      <c r="AE7" s="651"/>
      <c r="AF7" s="651"/>
      <c r="AG7" s="651"/>
      <c r="AH7" s="651"/>
      <c r="AI7" s="651"/>
      <c r="AJ7" s="651"/>
      <c r="AK7" s="651"/>
      <c r="AL7" s="617">
        <v>0</v>
      </c>
      <c r="AM7" s="618"/>
      <c r="AN7" s="618"/>
      <c r="AO7" s="652"/>
      <c r="AP7" s="611" t="s">
        <v>238</v>
      </c>
      <c r="AQ7" s="612"/>
      <c r="AR7" s="612"/>
      <c r="AS7" s="612"/>
      <c r="AT7" s="612"/>
      <c r="AU7" s="612"/>
      <c r="AV7" s="612"/>
      <c r="AW7" s="612"/>
      <c r="AX7" s="612"/>
      <c r="AY7" s="612"/>
      <c r="AZ7" s="612"/>
      <c r="BA7" s="612"/>
      <c r="BB7" s="612"/>
      <c r="BC7" s="612"/>
      <c r="BD7" s="612"/>
      <c r="BE7" s="612"/>
      <c r="BF7" s="613"/>
      <c r="BG7" s="614">
        <v>729690</v>
      </c>
      <c r="BH7" s="615"/>
      <c r="BI7" s="615"/>
      <c r="BJ7" s="615"/>
      <c r="BK7" s="615"/>
      <c r="BL7" s="615"/>
      <c r="BM7" s="615"/>
      <c r="BN7" s="616"/>
      <c r="BO7" s="650">
        <v>36.299999999999997</v>
      </c>
      <c r="BP7" s="650"/>
      <c r="BQ7" s="650"/>
      <c r="BR7" s="650"/>
      <c r="BS7" s="651" t="s">
        <v>239</v>
      </c>
      <c r="BT7" s="651"/>
      <c r="BU7" s="651"/>
      <c r="BV7" s="651"/>
      <c r="BW7" s="651"/>
      <c r="BX7" s="651"/>
      <c r="BY7" s="651"/>
      <c r="BZ7" s="651"/>
      <c r="CA7" s="651"/>
      <c r="CB7" s="682"/>
      <c r="CD7" s="611" t="s">
        <v>240</v>
      </c>
      <c r="CE7" s="612"/>
      <c r="CF7" s="612"/>
      <c r="CG7" s="612"/>
      <c r="CH7" s="612"/>
      <c r="CI7" s="612"/>
      <c r="CJ7" s="612"/>
      <c r="CK7" s="612"/>
      <c r="CL7" s="612"/>
      <c r="CM7" s="612"/>
      <c r="CN7" s="612"/>
      <c r="CO7" s="612"/>
      <c r="CP7" s="612"/>
      <c r="CQ7" s="613"/>
      <c r="CR7" s="614">
        <v>1414081</v>
      </c>
      <c r="CS7" s="615"/>
      <c r="CT7" s="615"/>
      <c r="CU7" s="615"/>
      <c r="CV7" s="615"/>
      <c r="CW7" s="615"/>
      <c r="CX7" s="615"/>
      <c r="CY7" s="616"/>
      <c r="CZ7" s="650">
        <v>19.100000000000001</v>
      </c>
      <c r="DA7" s="650"/>
      <c r="DB7" s="650"/>
      <c r="DC7" s="650"/>
      <c r="DD7" s="620">
        <v>89643</v>
      </c>
      <c r="DE7" s="615"/>
      <c r="DF7" s="615"/>
      <c r="DG7" s="615"/>
      <c r="DH7" s="615"/>
      <c r="DI7" s="615"/>
      <c r="DJ7" s="615"/>
      <c r="DK7" s="615"/>
      <c r="DL7" s="615"/>
      <c r="DM7" s="615"/>
      <c r="DN7" s="615"/>
      <c r="DO7" s="615"/>
      <c r="DP7" s="616"/>
      <c r="DQ7" s="620">
        <v>1108432</v>
      </c>
      <c r="DR7" s="615"/>
      <c r="DS7" s="615"/>
      <c r="DT7" s="615"/>
      <c r="DU7" s="615"/>
      <c r="DV7" s="615"/>
      <c r="DW7" s="615"/>
      <c r="DX7" s="615"/>
      <c r="DY7" s="615"/>
      <c r="DZ7" s="615"/>
      <c r="EA7" s="615"/>
      <c r="EB7" s="615"/>
      <c r="EC7" s="649"/>
    </row>
    <row r="8" spans="2:143" ht="11.25" customHeight="1" x14ac:dyDescent="0.15">
      <c r="B8" s="611" t="s">
        <v>241</v>
      </c>
      <c r="C8" s="612"/>
      <c r="D8" s="612"/>
      <c r="E8" s="612"/>
      <c r="F8" s="612"/>
      <c r="G8" s="612"/>
      <c r="H8" s="612"/>
      <c r="I8" s="612"/>
      <c r="J8" s="612"/>
      <c r="K8" s="612"/>
      <c r="L8" s="612"/>
      <c r="M8" s="612"/>
      <c r="N8" s="612"/>
      <c r="O8" s="612"/>
      <c r="P8" s="612"/>
      <c r="Q8" s="613"/>
      <c r="R8" s="614">
        <v>5337</v>
      </c>
      <c r="S8" s="615"/>
      <c r="T8" s="615"/>
      <c r="U8" s="615"/>
      <c r="V8" s="615"/>
      <c r="W8" s="615"/>
      <c r="X8" s="615"/>
      <c r="Y8" s="616"/>
      <c r="Z8" s="650">
        <v>0.1</v>
      </c>
      <c r="AA8" s="650"/>
      <c r="AB8" s="650"/>
      <c r="AC8" s="650"/>
      <c r="AD8" s="651">
        <v>5337</v>
      </c>
      <c r="AE8" s="651"/>
      <c r="AF8" s="651"/>
      <c r="AG8" s="651"/>
      <c r="AH8" s="651"/>
      <c r="AI8" s="651"/>
      <c r="AJ8" s="651"/>
      <c r="AK8" s="651"/>
      <c r="AL8" s="617">
        <v>0.1</v>
      </c>
      <c r="AM8" s="618"/>
      <c r="AN8" s="618"/>
      <c r="AO8" s="652"/>
      <c r="AP8" s="611" t="s">
        <v>242</v>
      </c>
      <c r="AQ8" s="612"/>
      <c r="AR8" s="612"/>
      <c r="AS8" s="612"/>
      <c r="AT8" s="612"/>
      <c r="AU8" s="612"/>
      <c r="AV8" s="612"/>
      <c r="AW8" s="612"/>
      <c r="AX8" s="612"/>
      <c r="AY8" s="612"/>
      <c r="AZ8" s="612"/>
      <c r="BA8" s="612"/>
      <c r="BB8" s="612"/>
      <c r="BC8" s="612"/>
      <c r="BD8" s="612"/>
      <c r="BE8" s="612"/>
      <c r="BF8" s="613"/>
      <c r="BG8" s="614">
        <v>23027</v>
      </c>
      <c r="BH8" s="615"/>
      <c r="BI8" s="615"/>
      <c r="BJ8" s="615"/>
      <c r="BK8" s="615"/>
      <c r="BL8" s="615"/>
      <c r="BM8" s="615"/>
      <c r="BN8" s="616"/>
      <c r="BO8" s="650">
        <v>1.1000000000000001</v>
      </c>
      <c r="BP8" s="650"/>
      <c r="BQ8" s="650"/>
      <c r="BR8" s="650"/>
      <c r="BS8" s="651" t="s">
        <v>177</v>
      </c>
      <c r="BT8" s="651"/>
      <c r="BU8" s="651"/>
      <c r="BV8" s="651"/>
      <c r="BW8" s="651"/>
      <c r="BX8" s="651"/>
      <c r="BY8" s="651"/>
      <c r="BZ8" s="651"/>
      <c r="CA8" s="651"/>
      <c r="CB8" s="682"/>
      <c r="CD8" s="611" t="s">
        <v>243</v>
      </c>
      <c r="CE8" s="612"/>
      <c r="CF8" s="612"/>
      <c r="CG8" s="612"/>
      <c r="CH8" s="612"/>
      <c r="CI8" s="612"/>
      <c r="CJ8" s="612"/>
      <c r="CK8" s="612"/>
      <c r="CL8" s="612"/>
      <c r="CM8" s="612"/>
      <c r="CN8" s="612"/>
      <c r="CO8" s="612"/>
      <c r="CP8" s="612"/>
      <c r="CQ8" s="613"/>
      <c r="CR8" s="614">
        <v>1661699</v>
      </c>
      <c r="CS8" s="615"/>
      <c r="CT8" s="615"/>
      <c r="CU8" s="615"/>
      <c r="CV8" s="615"/>
      <c r="CW8" s="615"/>
      <c r="CX8" s="615"/>
      <c r="CY8" s="616"/>
      <c r="CZ8" s="650">
        <v>22.4</v>
      </c>
      <c r="DA8" s="650"/>
      <c r="DB8" s="650"/>
      <c r="DC8" s="650"/>
      <c r="DD8" s="620">
        <v>28576</v>
      </c>
      <c r="DE8" s="615"/>
      <c r="DF8" s="615"/>
      <c r="DG8" s="615"/>
      <c r="DH8" s="615"/>
      <c r="DI8" s="615"/>
      <c r="DJ8" s="615"/>
      <c r="DK8" s="615"/>
      <c r="DL8" s="615"/>
      <c r="DM8" s="615"/>
      <c r="DN8" s="615"/>
      <c r="DO8" s="615"/>
      <c r="DP8" s="616"/>
      <c r="DQ8" s="620">
        <v>795070</v>
      </c>
      <c r="DR8" s="615"/>
      <c r="DS8" s="615"/>
      <c r="DT8" s="615"/>
      <c r="DU8" s="615"/>
      <c r="DV8" s="615"/>
      <c r="DW8" s="615"/>
      <c r="DX8" s="615"/>
      <c r="DY8" s="615"/>
      <c r="DZ8" s="615"/>
      <c r="EA8" s="615"/>
      <c r="EB8" s="615"/>
      <c r="EC8" s="649"/>
    </row>
    <row r="9" spans="2:143" ht="11.25" customHeight="1" x14ac:dyDescent="0.15">
      <c r="B9" s="611" t="s">
        <v>244</v>
      </c>
      <c r="C9" s="612"/>
      <c r="D9" s="612"/>
      <c r="E9" s="612"/>
      <c r="F9" s="612"/>
      <c r="G9" s="612"/>
      <c r="H9" s="612"/>
      <c r="I9" s="612"/>
      <c r="J9" s="612"/>
      <c r="K9" s="612"/>
      <c r="L9" s="612"/>
      <c r="M9" s="612"/>
      <c r="N9" s="612"/>
      <c r="O9" s="612"/>
      <c r="P9" s="612"/>
      <c r="Q9" s="613"/>
      <c r="R9" s="614">
        <v>3733</v>
      </c>
      <c r="S9" s="615"/>
      <c r="T9" s="615"/>
      <c r="U9" s="615"/>
      <c r="V9" s="615"/>
      <c r="W9" s="615"/>
      <c r="X9" s="615"/>
      <c r="Y9" s="616"/>
      <c r="Z9" s="650">
        <v>0</v>
      </c>
      <c r="AA9" s="650"/>
      <c r="AB9" s="650"/>
      <c r="AC9" s="650"/>
      <c r="AD9" s="651">
        <v>3733</v>
      </c>
      <c r="AE9" s="651"/>
      <c r="AF9" s="651"/>
      <c r="AG9" s="651"/>
      <c r="AH9" s="651"/>
      <c r="AI9" s="651"/>
      <c r="AJ9" s="651"/>
      <c r="AK9" s="651"/>
      <c r="AL9" s="617">
        <v>0.1</v>
      </c>
      <c r="AM9" s="618"/>
      <c r="AN9" s="618"/>
      <c r="AO9" s="652"/>
      <c r="AP9" s="611" t="s">
        <v>245</v>
      </c>
      <c r="AQ9" s="612"/>
      <c r="AR9" s="612"/>
      <c r="AS9" s="612"/>
      <c r="AT9" s="612"/>
      <c r="AU9" s="612"/>
      <c r="AV9" s="612"/>
      <c r="AW9" s="612"/>
      <c r="AX9" s="612"/>
      <c r="AY9" s="612"/>
      <c r="AZ9" s="612"/>
      <c r="BA9" s="612"/>
      <c r="BB9" s="612"/>
      <c r="BC9" s="612"/>
      <c r="BD9" s="612"/>
      <c r="BE9" s="612"/>
      <c r="BF9" s="613"/>
      <c r="BG9" s="614">
        <v>573517</v>
      </c>
      <c r="BH9" s="615"/>
      <c r="BI9" s="615"/>
      <c r="BJ9" s="615"/>
      <c r="BK9" s="615"/>
      <c r="BL9" s="615"/>
      <c r="BM9" s="615"/>
      <c r="BN9" s="616"/>
      <c r="BO9" s="650">
        <v>28.6</v>
      </c>
      <c r="BP9" s="650"/>
      <c r="BQ9" s="650"/>
      <c r="BR9" s="650"/>
      <c r="BS9" s="651" t="s">
        <v>239</v>
      </c>
      <c r="BT9" s="651"/>
      <c r="BU9" s="651"/>
      <c r="BV9" s="651"/>
      <c r="BW9" s="651"/>
      <c r="BX9" s="651"/>
      <c r="BY9" s="651"/>
      <c r="BZ9" s="651"/>
      <c r="CA9" s="651"/>
      <c r="CB9" s="682"/>
      <c r="CD9" s="611" t="s">
        <v>246</v>
      </c>
      <c r="CE9" s="612"/>
      <c r="CF9" s="612"/>
      <c r="CG9" s="612"/>
      <c r="CH9" s="612"/>
      <c r="CI9" s="612"/>
      <c r="CJ9" s="612"/>
      <c r="CK9" s="612"/>
      <c r="CL9" s="612"/>
      <c r="CM9" s="612"/>
      <c r="CN9" s="612"/>
      <c r="CO9" s="612"/>
      <c r="CP9" s="612"/>
      <c r="CQ9" s="613"/>
      <c r="CR9" s="614">
        <v>618522</v>
      </c>
      <c r="CS9" s="615"/>
      <c r="CT9" s="615"/>
      <c r="CU9" s="615"/>
      <c r="CV9" s="615"/>
      <c r="CW9" s="615"/>
      <c r="CX9" s="615"/>
      <c r="CY9" s="616"/>
      <c r="CZ9" s="650">
        <v>8.4</v>
      </c>
      <c r="DA9" s="650"/>
      <c r="DB9" s="650"/>
      <c r="DC9" s="650"/>
      <c r="DD9" s="620">
        <v>20169</v>
      </c>
      <c r="DE9" s="615"/>
      <c r="DF9" s="615"/>
      <c r="DG9" s="615"/>
      <c r="DH9" s="615"/>
      <c r="DI9" s="615"/>
      <c r="DJ9" s="615"/>
      <c r="DK9" s="615"/>
      <c r="DL9" s="615"/>
      <c r="DM9" s="615"/>
      <c r="DN9" s="615"/>
      <c r="DO9" s="615"/>
      <c r="DP9" s="616"/>
      <c r="DQ9" s="620">
        <v>497606</v>
      </c>
      <c r="DR9" s="615"/>
      <c r="DS9" s="615"/>
      <c r="DT9" s="615"/>
      <c r="DU9" s="615"/>
      <c r="DV9" s="615"/>
      <c r="DW9" s="615"/>
      <c r="DX9" s="615"/>
      <c r="DY9" s="615"/>
      <c r="DZ9" s="615"/>
      <c r="EA9" s="615"/>
      <c r="EB9" s="615"/>
      <c r="EC9" s="649"/>
    </row>
    <row r="10" spans="2:143" ht="11.25" customHeight="1" x14ac:dyDescent="0.15">
      <c r="B10" s="611" t="s">
        <v>247</v>
      </c>
      <c r="C10" s="612"/>
      <c r="D10" s="612"/>
      <c r="E10" s="612"/>
      <c r="F10" s="612"/>
      <c r="G10" s="612"/>
      <c r="H10" s="612"/>
      <c r="I10" s="612"/>
      <c r="J10" s="612"/>
      <c r="K10" s="612"/>
      <c r="L10" s="612"/>
      <c r="M10" s="612"/>
      <c r="N10" s="612"/>
      <c r="O10" s="612"/>
      <c r="P10" s="612"/>
      <c r="Q10" s="613"/>
      <c r="R10" s="614" t="s">
        <v>248</v>
      </c>
      <c r="S10" s="615"/>
      <c r="T10" s="615"/>
      <c r="U10" s="615"/>
      <c r="V10" s="615"/>
      <c r="W10" s="615"/>
      <c r="X10" s="615"/>
      <c r="Y10" s="616"/>
      <c r="Z10" s="650" t="s">
        <v>130</v>
      </c>
      <c r="AA10" s="650"/>
      <c r="AB10" s="650"/>
      <c r="AC10" s="650"/>
      <c r="AD10" s="651" t="s">
        <v>248</v>
      </c>
      <c r="AE10" s="651"/>
      <c r="AF10" s="651"/>
      <c r="AG10" s="651"/>
      <c r="AH10" s="651"/>
      <c r="AI10" s="651"/>
      <c r="AJ10" s="651"/>
      <c r="AK10" s="651"/>
      <c r="AL10" s="617" t="s">
        <v>130</v>
      </c>
      <c r="AM10" s="618"/>
      <c r="AN10" s="618"/>
      <c r="AO10" s="652"/>
      <c r="AP10" s="611" t="s">
        <v>249</v>
      </c>
      <c r="AQ10" s="612"/>
      <c r="AR10" s="612"/>
      <c r="AS10" s="612"/>
      <c r="AT10" s="612"/>
      <c r="AU10" s="612"/>
      <c r="AV10" s="612"/>
      <c r="AW10" s="612"/>
      <c r="AX10" s="612"/>
      <c r="AY10" s="612"/>
      <c r="AZ10" s="612"/>
      <c r="BA10" s="612"/>
      <c r="BB10" s="612"/>
      <c r="BC10" s="612"/>
      <c r="BD10" s="612"/>
      <c r="BE10" s="612"/>
      <c r="BF10" s="613"/>
      <c r="BG10" s="614">
        <v>46619</v>
      </c>
      <c r="BH10" s="615"/>
      <c r="BI10" s="615"/>
      <c r="BJ10" s="615"/>
      <c r="BK10" s="615"/>
      <c r="BL10" s="615"/>
      <c r="BM10" s="615"/>
      <c r="BN10" s="616"/>
      <c r="BO10" s="650">
        <v>2.2999999999999998</v>
      </c>
      <c r="BP10" s="650"/>
      <c r="BQ10" s="650"/>
      <c r="BR10" s="650"/>
      <c r="BS10" s="651" t="s">
        <v>130</v>
      </c>
      <c r="BT10" s="651"/>
      <c r="BU10" s="651"/>
      <c r="BV10" s="651"/>
      <c r="BW10" s="651"/>
      <c r="BX10" s="651"/>
      <c r="BY10" s="651"/>
      <c r="BZ10" s="651"/>
      <c r="CA10" s="651"/>
      <c r="CB10" s="682"/>
      <c r="CD10" s="611" t="s">
        <v>250</v>
      </c>
      <c r="CE10" s="612"/>
      <c r="CF10" s="612"/>
      <c r="CG10" s="612"/>
      <c r="CH10" s="612"/>
      <c r="CI10" s="612"/>
      <c r="CJ10" s="612"/>
      <c r="CK10" s="612"/>
      <c r="CL10" s="612"/>
      <c r="CM10" s="612"/>
      <c r="CN10" s="612"/>
      <c r="CO10" s="612"/>
      <c r="CP10" s="612"/>
      <c r="CQ10" s="613"/>
      <c r="CR10" s="614">
        <v>82</v>
      </c>
      <c r="CS10" s="615"/>
      <c r="CT10" s="615"/>
      <c r="CU10" s="615"/>
      <c r="CV10" s="615"/>
      <c r="CW10" s="615"/>
      <c r="CX10" s="615"/>
      <c r="CY10" s="616"/>
      <c r="CZ10" s="650">
        <v>0</v>
      </c>
      <c r="DA10" s="650"/>
      <c r="DB10" s="650"/>
      <c r="DC10" s="650"/>
      <c r="DD10" s="620" t="s">
        <v>239</v>
      </c>
      <c r="DE10" s="615"/>
      <c r="DF10" s="615"/>
      <c r="DG10" s="615"/>
      <c r="DH10" s="615"/>
      <c r="DI10" s="615"/>
      <c r="DJ10" s="615"/>
      <c r="DK10" s="615"/>
      <c r="DL10" s="615"/>
      <c r="DM10" s="615"/>
      <c r="DN10" s="615"/>
      <c r="DO10" s="615"/>
      <c r="DP10" s="616"/>
      <c r="DQ10" s="620">
        <v>82</v>
      </c>
      <c r="DR10" s="615"/>
      <c r="DS10" s="615"/>
      <c r="DT10" s="615"/>
      <c r="DU10" s="615"/>
      <c r="DV10" s="615"/>
      <c r="DW10" s="615"/>
      <c r="DX10" s="615"/>
      <c r="DY10" s="615"/>
      <c r="DZ10" s="615"/>
      <c r="EA10" s="615"/>
      <c r="EB10" s="615"/>
      <c r="EC10" s="649"/>
    </row>
    <row r="11" spans="2:143" ht="11.25" customHeight="1" x14ac:dyDescent="0.15">
      <c r="B11" s="611" t="s">
        <v>251</v>
      </c>
      <c r="C11" s="612"/>
      <c r="D11" s="612"/>
      <c r="E11" s="612"/>
      <c r="F11" s="612"/>
      <c r="G11" s="612"/>
      <c r="H11" s="612"/>
      <c r="I11" s="612"/>
      <c r="J11" s="612"/>
      <c r="K11" s="612"/>
      <c r="L11" s="612"/>
      <c r="M11" s="612"/>
      <c r="N11" s="612"/>
      <c r="O11" s="612"/>
      <c r="P11" s="612"/>
      <c r="Q11" s="613"/>
      <c r="R11" s="614">
        <v>360983</v>
      </c>
      <c r="S11" s="615"/>
      <c r="T11" s="615"/>
      <c r="U11" s="615"/>
      <c r="V11" s="615"/>
      <c r="W11" s="615"/>
      <c r="X11" s="615"/>
      <c r="Y11" s="616"/>
      <c r="Z11" s="617">
        <v>4.7</v>
      </c>
      <c r="AA11" s="618"/>
      <c r="AB11" s="618"/>
      <c r="AC11" s="619"/>
      <c r="AD11" s="620">
        <v>360983</v>
      </c>
      <c r="AE11" s="615"/>
      <c r="AF11" s="615"/>
      <c r="AG11" s="615"/>
      <c r="AH11" s="615"/>
      <c r="AI11" s="615"/>
      <c r="AJ11" s="615"/>
      <c r="AK11" s="616"/>
      <c r="AL11" s="617">
        <v>8.1</v>
      </c>
      <c r="AM11" s="618"/>
      <c r="AN11" s="618"/>
      <c r="AO11" s="652"/>
      <c r="AP11" s="611" t="s">
        <v>252</v>
      </c>
      <c r="AQ11" s="612"/>
      <c r="AR11" s="612"/>
      <c r="AS11" s="612"/>
      <c r="AT11" s="612"/>
      <c r="AU11" s="612"/>
      <c r="AV11" s="612"/>
      <c r="AW11" s="612"/>
      <c r="AX11" s="612"/>
      <c r="AY11" s="612"/>
      <c r="AZ11" s="612"/>
      <c r="BA11" s="612"/>
      <c r="BB11" s="612"/>
      <c r="BC11" s="612"/>
      <c r="BD11" s="612"/>
      <c r="BE11" s="612"/>
      <c r="BF11" s="613"/>
      <c r="BG11" s="614">
        <v>86527</v>
      </c>
      <c r="BH11" s="615"/>
      <c r="BI11" s="615"/>
      <c r="BJ11" s="615"/>
      <c r="BK11" s="615"/>
      <c r="BL11" s="615"/>
      <c r="BM11" s="615"/>
      <c r="BN11" s="616"/>
      <c r="BO11" s="650">
        <v>4.3</v>
      </c>
      <c r="BP11" s="650"/>
      <c r="BQ11" s="650"/>
      <c r="BR11" s="650"/>
      <c r="BS11" s="651" t="s">
        <v>130</v>
      </c>
      <c r="BT11" s="651"/>
      <c r="BU11" s="651"/>
      <c r="BV11" s="651"/>
      <c r="BW11" s="651"/>
      <c r="BX11" s="651"/>
      <c r="BY11" s="651"/>
      <c r="BZ11" s="651"/>
      <c r="CA11" s="651"/>
      <c r="CB11" s="682"/>
      <c r="CD11" s="611" t="s">
        <v>253</v>
      </c>
      <c r="CE11" s="612"/>
      <c r="CF11" s="612"/>
      <c r="CG11" s="612"/>
      <c r="CH11" s="612"/>
      <c r="CI11" s="612"/>
      <c r="CJ11" s="612"/>
      <c r="CK11" s="612"/>
      <c r="CL11" s="612"/>
      <c r="CM11" s="612"/>
      <c r="CN11" s="612"/>
      <c r="CO11" s="612"/>
      <c r="CP11" s="612"/>
      <c r="CQ11" s="613"/>
      <c r="CR11" s="614">
        <v>450048</v>
      </c>
      <c r="CS11" s="615"/>
      <c r="CT11" s="615"/>
      <c r="CU11" s="615"/>
      <c r="CV11" s="615"/>
      <c r="CW11" s="615"/>
      <c r="CX11" s="615"/>
      <c r="CY11" s="616"/>
      <c r="CZ11" s="650">
        <v>6.1</v>
      </c>
      <c r="DA11" s="650"/>
      <c r="DB11" s="650"/>
      <c r="DC11" s="650"/>
      <c r="DD11" s="620">
        <v>236775</v>
      </c>
      <c r="DE11" s="615"/>
      <c r="DF11" s="615"/>
      <c r="DG11" s="615"/>
      <c r="DH11" s="615"/>
      <c r="DI11" s="615"/>
      <c r="DJ11" s="615"/>
      <c r="DK11" s="615"/>
      <c r="DL11" s="615"/>
      <c r="DM11" s="615"/>
      <c r="DN11" s="615"/>
      <c r="DO11" s="615"/>
      <c r="DP11" s="616"/>
      <c r="DQ11" s="620">
        <v>219657</v>
      </c>
      <c r="DR11" s="615"/>
      <c r="DS11" s="615"/>
      <c r="DT11" s="615"/>
      <c r="DU11" s="615"/>
      <c r="DV11" s="615"/>
      <c r="DW11" s="615"/>
      <c r="DX11" s="615"/>
      <c r="DY11" s="615"/>
      <c r="DZ11" s="615"/>
      <c r="EA11" s="615"/>
      <c r="EB11" s="615"/>
      <c r="EC11" s="649"/>
    </row>
    <row r="12" spans="2:143" ht="11.25" customHeight="1" x14ac:dyDescent="0.15">
      <c r="B12" s="611" t="s">
        <v>254</v>
      </c>
      <c r="C12" s="612"/>
      <c r="D12" s="612"/>
      <c r="E12" s="612"/>
      <c r="F12" s="612"/>
      <c r="G12" s="612"/>
      <c r="H12" s="612"/>
      <c r="I12" s="612"/>
      <c r="J12" s="612"/>
      <c r="K12" s="612"/>
      <c r="L12" s="612"/>
      <c r="M12" s="612"/>
      <c r="N12" s="612"/>
      <c r="O12" s="612"/>
      <c r="P12" s="612"/>
      <c r="Q12" s="613"/>
      <c r="R12" s="614">
        <v>10845</v>
      </c>
      <c r="S12" s="615"/>
      <c r="T12" s="615"/>
      <c r="U12" s="615"/>
      <c r="V12" s="615"/>
      <c r="W12" s="615"/>
      <c r="X12" s="615"/>
      <c r="Y12" s="616"/>
      <c r="Z12" s="650">
        <v>0.1</v>
      </c>
      <c r="AA12" s="650"/>
      <c r="AB12" s="650"/>
      <c r="AC12" s="650"/>
      <c r="AD12" s="651">
        <v>10845</v>
      </c>
      <c r="AE12" s="651"/>
      <c r="AF12" s="651"/>
      <c r="AG12" s="651"/>
      <c r="AH12" s="651"/>
      <c r="AI12" s="651"/>
      <c r="AJ12" s="651"/>
      <c r="AK12" s="651"/>
      <c r="AL12" s="617">
        <v>0.2</v>
      </c>
      <c r="AM12" s="618"/>
      <c r="AN12" s="618"/>
      <c r="AO12" s="652"/>
      <c r="AP12" s="611" t="s">
        <v>255</v>
      </c>
      <c r="AQ12" s="612"/>
      <c r="AR12" s="612"/>
      <c r="AS12" s="612"/>
      <c r="AT12" s="612"/>
      <c r="AU12" s="612"/>
      <c r="AV12" s="612"/>
      <c r="AW12" s="612"/>
      <c r="AX12" s="612"/>
      <c r="AY12" s="612"/>
      <c r="AZ12" s="612"/>
      <c r="BA12" s="612"/>
      <c r="BB12" s="612"/>
      <c r="BC12" s="612"/>
      <c r="BD12" s="612"/>
      <c r="BE12" s="612"/>
      <c r="BF12" s="613"/>
      <c r="BG12" s="614">
        <v>1054740</v>
      </c>
      <c r="BH12" s="615"/>
      <c r="BI12" s="615"/>
      <c r="BJ12" s="615"/>
      <c r="BK12" s="615"/>
      <c r="BL12" s="615"/>
      <c r="BM12" s="615"/>
      <c r="BN12" s="616"/>
      <c r="BO12" s="650">
        <v>52.5</v>
      </c>
      <c r="BP12" s="650"/>
      <c r="BQ12" s="650"/>
      <c r="BR12" s="650"/>
      <c r="BS12" s="651" t="s">
        <v>130</v>
      </c>
      <c r="BT12" s="651"/>
      <c r="BU12" s="651"/>
      <c r="BV12" s="651"/>
      <c r="BW12" s="651"/>
      <c r="BX12" s="651"/>
      <c r="BY12" s="651"/>
      <c r="BZ12" s="651"/>
      <c r="CA12" s="651"/>
      <c r="CB12" s="682"/>
      <c r="CD12" s="611" t="s">
        <v>256</v>
      </c>
      <c r="CE12" s="612"/>
      <c r="CF12" s="612"/>
      <c r="CG12" s="612"/>
      <c r="CH12" s="612"/>
      <c r="CI12" s="612"/>
      <c r="CJ12" s="612"/>
      <c r="CK12" s="612"/>
      <c r="CL12" s="612"/>
      <c r="CM12" s="612"/>
      <c r="CN12" s="612"/>
      <c r="CO12" s="612"/>
      <c r="CP12" s="612"/>
      <c r="CQ12" s="613"/>
      <c r="CR12" s="614">
        <v>369194</v>
      </c>
      <c r="CS12" s="615"/>
      <c r="CT12" s="615"/>
      <c r="CU12" s="615"/>
      <c r="CV12" s="615"/>
      <c r="CW12" s="615"/>
      <c r="CX12" s="615"/>
      <c r="CY12" s="616"/>
      <c r="CZ12" s="650">
        <v>5</v>
      </c>
      <c r="DA12" s="650"/>
      <c r="DB12" s="650"/>
      <c r="DC12" s="650"/>
      <c r="DD12" s="620">
        <v>53475</v>
      </c>
      <c r="DE12" s="615"/>
      <c r="DF12" s="615"/>
      <c r="DG12" s="615"/>
      <c r="DH12" s="615"/>
      <c r="DI12" s="615"/>
      <c r="DJ12" s="615"/>
      <c r="DK12" s="615"/>
      <c r="DL12" s="615"/>
      <c r="DM12" s="615"/>
      <c r="DN12" s="615"/>
      <c r="DO12" s="615"/>
      <c r="DP12" s="616"/>
      <c r="DQ12" s="620">
        <v>274175</v>
      </c>
      <c r="DR12" s="615"/>
      <c r="DS12" s="615"/>
      <c r="DT12" s="615"/>
      <c r="DU12" s="615"/>
      <c r="DV12" s="615"/>
      <c r="DW12" s="615"/>
      <c r="DX12" s="615"/>
      <c r="DY12" s="615"/>
      <c r="DZ12" s="615"/>
      <c r="EA12" s="615"/>
      <c r="EB12" s="615"/>
      <c r="EC12" s="649"/>
    </row>
    <row r="13" spans="2:143" ht="11.25" customHeight="1" x14ac:dyDescent="0.15">
      <c r="B13" s="611" t="s">
        <v>257</v>
      </c>
      <c r="C13" s="612"/>
      <c r="D13" s="612"/>
      <c r="E13" s="612"/>
      <c r="F13" s="612"/>
      <c r="G13" s="612"/>
      <c r="H13" s="612"/>
      <c r="I13" s="612"/>
      <c r="J13" s="612"/>
      <c r="K13" s="612"/>
      <c r="L13" s="612"/>
      <c r="M13" s="612"/>
      <c r="N13" s="612"/>
      <c r="O13" s="612"/>
      <c r="P13" s="612"/>
      <c r="Q13" s="613"/>
      <c r="R13" s="614" t="s">
        <v>130</v>
      </c>
      <c r="S13" s="615"/>
      <c r="T13" s="615"/>
      <c r="U13" s="615"/>
      <c r="V13" s="615"/>
      <c r="W13" s="615"/>
      <c r="X13" s="615"/>
      <c r="Y13" s="616"/>
      <c r="Z13" s="650" t="s">
        <v>177</v>
      </c>
      <c r="AA13" s="650"/>
      <c r="AB13" s="650"/>
      <c r="AC13" s="650"/>
      <c r="AD13" s="651" t="s">
        <v>248</v>
      </c>
      <c r="AE13" s="651"/>
      <c r="AF13" s="651"/>
      <c r="AG13" s="651"/>
      <c r="AH13" s="651"/>
      <c r="AI13" s="651"/>
      <c r="AJ13" s="651"/>
      <c r="AK13" s="651"/>
      <c r="AL13" s="617" t="s">
        <v>130</v>
      </c>
      <c r="AM13" s="618"/>
      <c r="AN13" s="618"/>
      <c r="AO13" s="652"/>
      <c r="AP13" s="611" t="s">
        <v>258</v>
      </c>
      <c r="AQ13" s="612"/>
      <c r="AR13" s="612"/>
      <c r="AS13" s="612"/>
      <c r="AT13" s="612"/>
      <c r="AU13" s="612"/>
      <c r="AV13" s="612"/>
      <c r="AW13" s="612"/>
      <c r="AX13" s="612"/>
      <c r="AY13" s="612"/>
      <c r="AZ13" s="612"/>
      <c r="BA13" s="612"/>
      <c r="BB13" s="612"/>
      <c r="BC13" s="612"/>
      <c r="BD13" s="612"/>
      <c r="BE13" s="612"/>
      <c r="BF13" s="613"/>
      <c r="BG13" s="614">
        <v>1037268</v>
      </c>
      <c r="BH13" s="615"/>
      <c r="BI13" s="615"/>
      <c r="BJ13" s="615"/>
      <c r="BK13" s="615"/>
      <c r="BL13" s="615"/>
      <c r="BM13" s="615"/>
      <c r="BN13" s="616"/>
      <c r="BO13" s="650">
        <v>51.6</v>
      </c>
      <c r="BP13" s="650"/>
      <c r="BQ13" s="650"/>
      <c r="BR13" s="650"/>
      <c r="BS13" s="651" t="s">
        <v>239</v>
      </c>
      <c r="BT13" s="651"/>
      <c r="BU13" s="651"/>
      <c r="BV13" s="651"/>
      <c r="BW13" s="651"/>
      <c r="BX13" s="651"/>
      <c r="BY13" s="651"/>
      <c r="BZ13" s="651"/>
      <c r="CA13" s="651"/>
      <c r="CB13" s="682"/>
      <c r="CD13" s="611" t="s">
        <v>259</v>
      </c>
      <c r="CE13" s="612"/>
      <c r="CF13" s="612"/>
      <c r="CG13" s="612"/>
      <c r="CH13" s="612"/>
      <c r="CI13" s="612"/>
      <c r="CJ13" s="612"/>
      <c r="CK13" s="612"/>
      <c r="CL13" s="612"/>
      <c r="CM13" s="612"/>
      <c r="CN13" s="612"/>
      <c r="CO13" s="612"/>
      <c r="CP13" s="612"/>
      <c r="CQ13" s="613"/>
      <c r="CR13" s="614">
        <v>547809</v>
      </c>
      <c r="CS13" s="615"/>
      <c r="CT13" s="615"/>
      <c r="CU13" s="615"/>
      <c r="CV13" s="615"/>
      <c r="CW13" s="615"/>
      <c r="CX13" s="615"/>
      <c r="CY13" s="616"/>
      <c r="CZ13" s="650">
        <v>7.4</v>
      </c>
      <c r="DA13" s="650"/>
      <c r="DB13" s="650"/>
      <c r="DC13" s="650"/>
      <c r="DD13" s="620">
        <v>277916</v>
      </c>
      <c r="DE13" s="615"/>
      <c r="DF13" s="615"/>
      <c r="DG13" s="615"/>
      <c r="DH13" s="615"/>
      <c r="DI13" s="615"/>
      <c r="DJ13" s="615"/>
      <c r="DK13" s="615"/>
      <c r="DL13" s="615"/>
      <c r="DM13" s="615"/>
      <c r="DN13" s="615"/>
      <c r="DO13" s="615"/>
      <c r="DP13" s="616"/>
      <c r="DQ13" s="620">
        <v>308992</v>
      </c>
      <c r="DR13" s="615"/>
      <c r="DS13" s="615"/>
      <c r="DT13" s="615"/>
      <c r="DU13" s="615"/>
      <c r="DV13" s="615"/>
      <c r="DW13" s="615"/>
      <c r="DX13" s="615"/>
      <c r="DY13" s="615"/>
      <c r="DZ13" s="615"/>
      <c r="EA13" s="615"/>
      <c r="EB13" s="615"/>
      <c r="EC13" s="649"/>
    </row>
    <row r="14" spans="2:143" ht="11.25" customHeight="1" x14ac:dyDescent="0.15">
      <c r="B14" s="611" t="s">
        <v>260</v>
      </c>
      <c r="C14" s="612"/>
      <c r="D14" s="612"/>
      <c r="E14" s="612"/>
      <c r="F14" s="612"/>
      <c r="G14" s="612"/>
      <c r="H14" s="612"/>
      <c r="I14" s="612"/>
      <c r="J14" s="612"/>
      <c r="K14" s="612"/>
      <c r="L14" s="612"/>
      <c r="M14" s="612"/>
      <c r="N14" s="612"/>
      <c r="O14" s="612"/>
      <c r="P14" s="612"/>
      <c r="Q14" s="613"/>
      <c r="R14" s="614" t="s">
        <v>130</v>
      </c>
      <c r="S14" s="615"/>
      <c r="T14" s="615"/>
      <c r="U14" s="615"/>
      <c r="V14" s="615"/>
      <c r="W14" s="615"/>
      <c r="X14" s="615"/>
      <c r="Y14" s="616"/>
      <c r="Z14" s="650" t="s">
        <v>177</v>
      </c>
      <c r="AA14" s="650"/>
      <c r="AB14" s="650"/>
      <c r="AC14" s="650"/>
      <c r="AD14" s="651" t="s">
        <v>130</v>
      </c>
      <c r="AE14" s="651"/>
      <c r="AF14" s="651"/>
      <c r="AG14" s="651"/>
      <c r="AH14" s="651"/>
      <c r="AI14" s="651"/>
      <c r="AJ14" s="651"/>
      <c r="AK14" s="651"/>
      <c r="AL14" s="617" t="s">
        <v>177</v>
      </c>
      <c r="AM14" s="618"/>
      <c r="AN14" s="618"/>
      <c r="AO14" s="652"/>
      <c r="AP14" s="611" t="s">
        <v>261</v>
      </c>
      <c r="AQ14" s="612"/>
      <c r="AR14" s="612"/>
      <c r="AS14" s="612"/>
      <c r="AT14" s="612"/>
      <c r="AU14" s="612"/>
      <c r="AV14" s="612"/>
      <c r="AW14" s="612"/>
      <c r="AX14" s="612"/>
      <c r="AY14" s="612"/>
      <c r="AZ14" s="612"/>
      <c r="BA14" s="612"/>
      <c r="BB14" s="612"/>
      <c r="BC14" s="612"/>
      <c r="BD14" s="612"/>
      <c r="BE14" s="612"/>
      <c r="BF14" s="613"/>
      <c r="BG14" s="614">
        <v>52025</v>
      </c>
      <c r="BH14" s="615"/>
      <c r="BI14" s="615"/>
      <c r="BJ14" s="615"/>
      <c r="BK14" s="615"/>
      <c r="BL14" s="615"/>
      <c r="BM14" s="615"/>
      <c r="BN14" s="616"/>
      <c r="BO14" s="650">
        <v>2.6</v>
      </c>
      <c r="BP14" s="650"/>
      <c r="BQ14" s="650"/>
      <c r="BR14" s="650"/>
      <c r="BS14" s="651" t="s">
        <v>130</v>
      </c>
      <c r="BT14" s="651"/>
      <c r="BU14" s="651"/>
      <c r="BV14" s="651"/>
      <c r="BW14" s="651"/>
      <c r="BX14" s="651"/>
      <c r="BY14" s="651"/>
      <c r="BZ14" s="651"/>
      <c r="CA14" s="651"/>
      <c r="CB14" s="682"/>
      <c r="CD14" s="611" t="s">
        <v>262</v>
      </c>
      <c r="CE14" s="612"/>
      <c r="CF14" s="612"/>
      <c r="CG14" s="612"/>
      <c r="CH14" s="612"/>
      <c r="CI14" s="612"/>
      <c r="CJ14" s="612"/>
      <c r="CK14" s="612"/>
      <c r="CL14" s="612"/>
      <c r="CM14" s="612"/>
      <c r="CN14" s="612"/>
      <c r="CO14" s="612"/>
      <c r="CP14" s="612"/>
      <c r="CQ14" s="613"/>
      <c r="CR14" s="614">
        <v>318558</v>
      </c>
      <c r="CS14" s="615"/>
      <c r="CT14" s="615"/>
      <c r="CU14" s="615"/>
      <c r="CV14" s="615"/>
      <c r="CW14" s="615"/>
      <c r="CX14" s="615"/>
      <c r="CY14" s="616"/>
      <c r="CZ14" s="650">
        <v>4.3</v>
      </c>
      <c r="DA14" s="650"/>
      <c r="DB14" s="650"/>
      <c r="DC14" s="650"/>
      <c r="DD14" s="620">
        <v>47566</v>
      </c>
      <c r="DE14" s="615"/>
      <c r="DF14" s="615"/>
      <c r="DG14" s="615"/>
      <c r="DH14" s="615"/>
      <c r="DI14" s="615"/>
      <c r="DJ14" s="615"/>
      <c r="DK14" s="615"/>
      <c r="DL14" s="615"/>
      <c r="DM14" s="615"/>
      <c r="DN14" s="615"/>
      <c r="DO14" s="615"/>
      <c r="DP14" s="616"/>
      <c r="DQ14" s="620">
        <v>262393</v>
      </c>
      <c r="DR14" s="615"/>
      <c r="DS14" s="615"/>
      <c r="DT14" s="615"/>
      <c r="DU14" s="615"/>
      <c r="DV14" s="615"/>
      <c r="DW14" s="615"/>
      <c r="DX14" s="615"/>
      <c r="DY14" s="615"/>
      <c r="DZ14" s="615"/>
      <c r="EA14" s="615"/>
      <c r="EB14" s="615"/>
      <c r="EC14" s="649"/>
    </row>
    <row r="15" spans="2:143" ht="11.25" customHeight="1" x14ac:dyDescent="0.15">
      <c r="B15" s="611" t="s">
        <v>263</v>
      </c>
      <c r="C15" s="612"/>
      <c r="D15" s="612"/>
      <c r="E15" s="612"/>
      <c r="F15" s="612"/>
      <c r="G15" s="612"/>
      <c r="H15" s="612"/>
      <c r="I15" s="612"/>
      <c r="J15" s="612"/>
      <c r="K15" s="612"/>
      <c r="L15" s="612"/>
      <c r="M15" s="612"/>
      <c r="N15" s="612"/>
      <c r="O15" s="612"/>
      <c r="P15" s="612"/>
      <c r="Q15" s="613"/>
      <c r="R15" s="614" t="s">
        <v>248</v>
      </c>
      <c r="S15" s="615"/>
      <c r="T15" s="615"/>
      <c r="U15" s="615"/>
      <c r="V15" s="615"/>
      <c r="W15" s="615"/>
      <c r="X15" s="615"/>
      <c r="Y15" s="616"/>
      <c r="Z15" s="650" t="s">
        <v>130</v>
      </c>
      <c r="AA15" s="650"/>
      <c r="AB15" s="650"/>
      <c r="AC15" s="650"/>
      <c r="AD15" s="651" t="s">
        <v>248</v>
      </c>
      <c r="AE15" s="651"/>
      <c r="AF15" s="651"/>
      <c r="AG15" s="651"/>
      <c r="AH15" s="651"/>
      <c r="AI15" s="651"/>
      <c r="AJ15" s="651"/>
      <c r="AK15" s="651"/>
      <c r="AL15" s="617" t="s">
        <v>130</v>
      </c>
      <c r="AM15" s="618"/>
      <c r="AN15" s="618"/>
      <c r="AO15" s="652"/>
      <c r="AP15" s="611" t="s">
        <v>264</v>
      </c>
      <c r="AQ15" s="612"/>
      <c r="AR15" s="612"/>
      <c r="AS15" s="612"/>
      <c r="AT15" s="612"/>
      <c r="AU15" s="612"/>
      <c r="AV15" s="612"/>
      <c r="AW15" s="612"/>
      <c r="AX15" s="612"/>
      <c r="AY15" s="612"/>
      <c r="AZ15" s="612"/>
      <c r="BA15" s="612"/>
      <c r="BB15" s="612"/>
      <c r="BC15" s="612"/>
      <c r="BD15" s="612"/>
      <c r="BE15" s="612"/>
      <c r="BF15" s="613"/>
      <c r="BG15" s="614">
        <v>163764</v>
      </c>
      <c r="BH15" s="615"/>
      <c r="BI15" s="615"/>
      <c r="BJ15" s="615"/>
      <c r="BK15" s="615"/>
      <c r="BL15" s="615"/>
      <c r="BM15" s="615"/>
      <c r="BN15" s="616"/>
      <c r="BO15" s="650">
        <v>8.1999999999999993</v>
      </c>
      <c r="BP15" s="650"/>
      <c r="BQ15" s="650"/>
      <c r="BR15" s="650"/>
      <c r="BS15" s="651" t="s">
        <v>130</v>
      </c>
      <c r="BT15" s="651"/>
      <c r="BU15" s="651"/>
      <c r="BV15" s="651"/>
      <c r="BW15" s="651"/>
      <c r="BX15" s="651"/>
      <c r="BY15" s="651"/>
      <c r="BZ15" s="651"/>
      <c r="CA15" s="651"/>
      <c r="CB15" s="682"/>
      <c r="CD15" s="611" t="s">
        <v>265</v>
      </c>
      <c r="CE15" s="612"/>
      <c r="CF15" s="612"/>
      <c r="CG15" s="612"/>
      <c r="CH15" s="612"/>
      <c r="CI15" s="612"/>
      <c r="CJ15" s="612"/>
      <c r="CK15" s="612"/>
      <c r="CL15" s="612"/>
      <c r="CM15" s="612"/>
      <c r="CN15" s="612"/>
      <c r="CO15" s="612"/>
      <c r="CP15" s="612"/>
      <c r="CQ15" s="613"/>
      <c r="CR15" s="614">
        <v>959470</v>
      </c>
      <c r="CS15" s="615"/>
      <c r="CT15" s="615"/>
      <c r="CU15" s="615"/>
      <c r="CV15" s="615"/>
      <c r="CW15" s="615"/>
      <c r="CX15" s="615"/>
      <c r="CY15" s="616"/>
      <c r="CZ15" s="650">
        <v>13</v>
      </c>
      <c r="DA15" s="650"/>
      <c r="DB15" s="650"/>
      <c r="DC15" s="650"/>
      <c r="DD15" s="620">
        <v>150097</v>
      </c>
      <c r="DE15" s="615"/>
      <c r="DF15" s="615"/>
      <c r="DG15" s="615"/>
      <c r="DH15" s="615"/>
      <c r="DI15" s="615"/>
      <c r="DJ15" s="615"/>
      <c r="DK15" s="615"/>
      <c r="DL15" s="615"/>
      <c r="DM15" s="615"/>
      <c r="DN15" s="615"/>
      <c r="DO15" s="615"/>
      <c r="DP15" s="616"/>
      <c r="DQ15" s="620">
        <v>789736</v>
      </c>
      <c r="DR15" s="615"/>
      <c r="DS15" s="615"/>
      <c r="DT15" s="615"/>
      <c r="DU15" s="615"/>
      <c r="DV15" s="615"/>
      <c r="DW15" s="615"/>
      <c r="DX15" s="615"/>
      <c r="DY15" s="615"/>
      <c r="DZ15" s="615"/>
      <c r="EA15" s="615"/>
      <c r="EB15" s="615"/>
      <c r="EC15" s="649"/>
    </row>
    <row r="16" spans="2:143" ht="11.25" customHeight="1" x14ac:dyDescent="0.15">
      <c r="B16" s="611" t="s">
        <v>266</v>
      </c>
      <c r="C16" s="612"/>
      <c r="D16" s="612"/>
      <c r="E16" s="612"/>
      <c r="F16" s="612"/>
      <c r="G16" s="612"/>
      <c r="H16" s="612"/>
      <c r="I16" s="612"/>
      <c r="J16" s="612"/>
      <c r="K16" s="612"/>
      <c r="L16" s="612"/>
      <c r="M16" s="612"/>
      <c r="N16" s="612"/>
      <c r="O16" s="612"/>
      <c r="P16" s="612"/>
      <c r="Q16" s="613"/>
      <c r="R16" s="614">
        <v>3857</v>
      </c>
      <c r="S16" s="615"/>
      <c r="T16" s="615"/>
      <c r="U16" s="615"/>
      <c r="V16" s="615"/>
      <c r="W16" s="615"/>
      <c r="X16" s="615"/>
      <c r="Y16" s="616"/>
      <c r="Z16" s="650">
        <v>0.1</v>
      </c>
      <c r="AA16" s="650"/>
      <c r="AB16" s="650"/>
      <c r="AC16" s="650"/>
      <c r="AD16" s="651">
        <v>3857</v>
      </c>
      <c r="AE16" s="651"/>
      <c r="AF16" s="651"/>
      <c r="AG16" s="651"/>
      <c r="AH16" s="651"/>
      <c r="AI16" s="651"/>
      <c r="AJ16" s="651"/>
      <c r="AK16" s="651"/>
      <c r="AL16" s="617">
        <v>0.1</v>
      </c>
      <c r="AM16" s="618"/>
      <c r="AN16" s="618"/>
      <c r="AO16" s="652"/>
      <c r="AP16" s="611" t="s">
        <v>267</v>
      </c>
      <c r="AQ16" s="612"/>
      <c r="AR16" s="612"/>
      <c r="AS16" s="612"/>
      <c r="AT16" s="612"/>
      <c r="AU16" s="612"/>
      <c r="AV16" s="612"/>
      <c r="AW16" s="612"/>
      <c r="AX16" s="612"/>
      <c r="AY16" s="612"/>
      <c r="AZ16" s="612"/>
      <c r="BA16" s="612"/>
      <c r="BB16" s="612"/>
      <c r="BC16" s="612"/>
      <c r="BD16" s="612"/>
      <c r="BE16" s="612"/>
      <c r="BF16" s="613"/>
      <c r="BG16" s="614" t="s">
        <v>130</v>
      </c>
      <c r="BH16" s="615"/>
      <c r="BI16" s="615"/>
      <c r="BJ16" s="615"/>
      <c r="BK16" s="615"/>
      <c r="BL16" s="615"/>
      <c r="BM16" s="615"/>
      <c r="BN16" s="616"/>
      <c r="BO16" s="650" t="s">
        <v>248</v>
      </c>
      <c r="BP16" s="650"/>
      <c r="BQ16" s="650"/>
      <c r="BR16" s="650"/>
      <c r="BS16" s="651" t="s">
        <v>130</v>
      </c>
      <c r="BT16" s="651"/>
      <c r="BU16" s="651"/>
      <c r="BV16" s="651"/>
      <c r="BW16" s="651"/>
      <c r="BX16" s="651"/>
      <c r="BY16" s="651"/>
      <c r="BZ16" s="651"/>
      <c r="CA16" s="651"/>
      <c r="CB16" s="682"/>
      <c r="CD16" s="611" t="s">
        <v>268</v>
      </c>
      <c r="CE16" s="612"/>
      <c r="CF16" s="612"/>
      <c r="CG16" s="612"/>
      <c r="CH16" s="612"/>
      <c r="CI16" s="612"/>
      <c r="CJ16" s="612"/>
      <c r="CK16" s="612"/>
      <c r="CL16" s="612"/>
      <c r="CM16" s="612"/>
      <c r="CN16" s="612"/>
      <c r="CO16" s="612"/>
      <c r="CP16" s="612"/>
      <c r="CQ16" s="613"/>
      <c r="CR16" s="614">
        <v>69002</v>
      </c>
      <c r="CS16" s="615"/>
      <c r="CT16" s="615"/>
      <c r="CU16" s="615"/>
      <c r="CV16" s="615"/>
      <c r="CW16" s="615"/>
      <c r="CX16" s="615"/>
      <c r="CY16" s="616"/>
      <c r="CZ16" s="650">
        <v>0.9</v>
      </c>
      <c r="DA16" s="650"/>
      <c r="DB16" s="650"/>
      <c r="DC16" s="650"/>
      <c r="DD16" s="620" t="s">
        <v>248</v>
      </c>
      <c r="DE16" s="615"/>
      <c r="DF16" s="615"/>
      <c r="DG16" s="615"/>
      <c r="DH16" s="615"/>
      <c r="DI16" s="615"/>
      <c r="DJ16" s="615"/>
      <c r="DK16" s="615"/>
      <c r="DL16" s="615"/>
      <c r="DM16" s="615"/>
      <c r="DN16" s="615"/>
      <c r="DO16" s="615"/>
      <c r="DP16" s="616"/>
      <c r="DQ16" s="620">
        <v>9380</v>
      </c>
      <c r="DR16" s="615"/>
      <c r="DS16" s="615"/>
      <c r="DT16" s="615"/>
      <c r="DU16" s="615"/>
      <c r="DV16" s="615"/>
      <c r="DW16" s="615"/>
      <c r="DX16" s="615"/>
      <c r="DY16" s="615"/>
      <c r="DZ16" s="615"/>
      <c r="EA16" s="615"/>
      <c r="EB16" s="615"/>
      <c r="EC16" s="649"/>
    </row>
    <row r="17" spans="2:133" ht="11.25" customHeight="1" x14ac:dyDescent="0.15">
      <c r="B17" s="611" t="s">
        <v>269</v>
      </c>
      <c r="C17" s="612"/>
      <c r="D17" s="612"/>
      <c r="E17" s="612"/>
      <c r="F17" s="612"/>
      <c r="G17" s="612"/>
      <c r="H17" s="612"/>
      <c r="I17" s="612"/>
      <c r="J17" s="612"/>
      <c r="K17" s="612"/>
      <c r="L17" s="612"/>
      <c r="M17" s="612"/>
      <c r="N17" s="612"/>
      <c r="O17" s="612"/>
      <c r="P17" s="612"/>
      <c r="Q17" s="613"/>
      <c r="R17" s="614">
        <v>36711</v>
      </c>
      <c r="S17" s="615"/>
      <c r="T17" s="615"/>
      <c r="U17" s="615"/>
      <c r="V17" s="615"/>
      <c r="W17" s="615"/>
      <c r="X17" s="615"/>
      <c r="Y17" s="616"/>
      <c r="Z17" s="650">
        <v>0.5</v>
      </c>
      <c r="AA17" s="650"/>
      <c r="AB17" s="650"/>
      <c r="AC17" s="650"/>
      <c r="AD17" s="651">
        <v>36711</v>
      </c>
      <c r="AE17" s="651"/>
      <c r="AF17" s="651"/>
      <c r="AG17" s="651"/>
      <c r="AH17" s="651"/>
      <c r="AI17" s="651"/>
      <c r="AJ17" s="651"/>
      <c r="AK17" s="651"/>
      <c r="AL17" s="617">
        <v>0.8</v>
      </c>
      <c r="AM17" s="618"/>
      <c r="AN17" s="618"/>
      <c r="AO17" s="652"/>
      <c r="AP17" s="611" t="s">
        <v>270</v>
      </c>
      <c r="AQ17" s="612"/>
      <c r="AR17" s="612"/>
      <c r="AS17" s="612"/>
      <c r="AT17" s="612"/>
      <c r="AU17" s="612"/>
      <c r="AV17" s="612"/>
      <c r="AW17" s="612"/>
      <c r="AX17" s="612"/>
      <c r="AY17" s="612"/>
      <c r="AZ17" s="612"/>
      <c r="BA17" s="612"/>
      <c r="BB17" s="612"/>
      <c r="BC17" s="612"/>
      <c r="BD17" s="612"/>
      <c r="BE17" s="612"/>
      <c r="BF17" s="613"/>
      <c r="BG17" s="614" t="s">
        <v>130</v>
      </c>
      <c r="BH17" s="615"/>
      <c r="BI17" s="615"/>
      <c r="BJ17" s="615"/>
      <c r="BK17" s="615"/>
      <c r="BL17" s="615"/>
      <c r="BM17" s="615"/>
      <c r="BN17" s="616"/>
      <c r="BO17" s="650" t="s">
        <v>130</v>
      </c>
      <c r="BP17" s="650"/>
      <c r="BQ17" s="650"/>
      <c r="BR17" s="650"/>
      <c r="BS17" s="651" t="s">
        <v>130</v>
      </c>
      <c r="BT17" s="651"/>
      <c r="BU17" s="651"/>
      <c r="BV17" s="651"/>
      <c r="BW17" s="651"/>
      <c r="BX17" s="651"/>
      <c r="BY17" s="651"/>
      <c r="BZ17" s="651"/>
      <c r="CA17" s="651"/>
      <c r="CB17" s="682"/>
      <c r="CD17" s="611" t="s">
        <v>271</v>
      </c>
      <c r="CE17" s="612"/>
      <c r="CF17" s="612"/>
      <c r="CG17" s="612"/>
      <c r="CH17" s="612"/>
      <c r="CI17" s="612"/>
      <c r="CJ17" s="612"/>
      <c r="CK17" s="612"/>
      <c r="CL17" s="612"/>
      <c r="CM17" s="612"/>
      <c r="CN17" s="612"/>
      <c r="CO17" s="612"/>
      <c r="CP17" s="612"/>
      <c r="CQ17" s="613"/>
      <c r="CR17" s="614">
        <v>913463</v>
      </c>
      <c r="CS17" s="615"/>
      <c r="CT17" s="615"/>
      <c r="CU17" s="615"/>
      <c r="CV17" s="615"/>
      <c r="CW17" s="615"/>
      <c r="CX17" s="615"/>
      <c r="CY17" s="616"/>
      <c r="CZ17" s="650">
        <v>12.3</v>
      </c>
      <c r="DA17" s="650"/>
      <c r="DB17" s="650"/>
      <c r="DC17" s="650"/>
      <c r="DD17" s="620" t="s">
        <v>177</v>
      </c>
      <c r="DE17" s="615"/>
      <c r="DF17" s="615"/>
      <c r="DG17" s="615"/>
      <c r="DH17" s="615"/>
      <c r="DI17" s="615"/>
      <c r="DJ17" s="615"/>
      <c r="DK17" s="615"/>
      <c r="DL17" s="615"/>
      <c r="DM17" s="615"/>
      <c r="DN17" s="615"/>
      <c r="DO17" s="615"/>
      <c r="DP17" s="616"/>
      <c r="DQ17" s="620">
        <v>909974</v>
      </c>
      <c r="DR17" s="615"/>
      <c r="DS17" s="615"/>
      <c r="DT17" s="615"/>
      <c r="DU17" s="615"/>
      <c r="DV17" s="615"/>
      <c r="DW17" s="615"/>
      <c r="DX17" s="615"/>
      <c r="DY17" s="615"/>
      <c r="DZ17" s="615"/>
      <c r="EA17" s="615"/>
      <c r="EB17" s="615"/>
      <c r="EC17" s="649"/>
    </row>
    <row r="18" spans="2:133" ht="11.25" customHeight="1" x14ac:dyDescent="0.15">
      <c r="B18" s="611" t="s">
        <v>272</v>
      </c>
      <c r="C18" s="612"/>
      <c r="D18" s="612"/>
      <c r="E18" s="612"/>
      <c r="F18" s="612"/>
      <c r="G18" s="612"/>
      <c r="H18" s="612"/>
      <c r="I18" s="612"/>
      <c r="J18" s="612"/>
      <c r="K18" s="612"/>
      <c r="L18" s="612"/>
      <c r="M18" s="612"/>
      <c r="N18" s="612"/>
      <c r="O18" s="612"/>
      <c r="P18" s="612"/>
      <c r="Q18" s="613"/>
      <c r="R18" s="614">
        <v>11792</v>
      </c>
      <c r="S18" s="615"/>
      <c r="T18" s="615"/>
      <c r="U18" s="615"/>
      <c r="V18" s="615"/>
      <c r="W18" s="615"/>
      <c r="X18" s="615"/>
      <c r="Y18" s="616"/>
      <c r="Z18" s="650">
        <v>0.2</v>
      </c>
      <c r="AA18" s="650"/>
      <c r="AB18" s="650"/>
      <c r="AC18" s="650"/>
      <c r="AD18" s="651">
        <v>11792</v>
      </c>
      <c r="AE18" s="651"/>
      <c r="AF18" s="651"/>
      <c r="AG18" s="651"/>
      <c r="AH18" s="651"/>
      <c r="AI18" s="651"/>
      <c r="AJ18" s="651"/>
      <c r="AK18" s="651"/>
      <c r="AL18" s="617">
        <v>0.3</v>
      </c>
      <c r="AM18" s="618"/>
      <c r="AN18" s="618"/>
      <c r="AO18" s="652"/>
      <c r="AP18" s="611" t="s">
        <v>273</v>
      </c>
      <c r="AQ18" s="612"/>
      <c r="AR18" s="612"/>
      <c r="AS18" s="612"/>
      <c r="AT18" s="612"/>
      <c r="AU18" s="612"/>
      <c r="AV18" s="612"/>
      <c r="AW18" s="612"/>
      <c r="AX18" s="612"/>
      <c r="AY18" s="612"/>
      <c r="AZ18" s="612"/>
      <c r="BA18" s="612"/>
      <c r="BB18" s="612"/>
      <c r="BC18" s="612"/>
      <c r="BD18" s="612"/>
      <c r="BE18" s="612"/>
      <c r="BF18" s="613"/>
      <c r="BG18" s="614" t="s">
        <v>239</v>
      </c>
      <c r="BH18" s="615"/>
      <c r="BI18" s="615"/>
      <c r="BJ18" s="615"/>
      <c r="BK18" s="615"/>
      <c r="BL18" s="615"/>
      <c r="BM18" s="615"/>
      <c r="BN18" s="616"/>
      <c r="BO18" s="650" t="s">
        <v>130</v>
      </c>
      <c r="BP18" s="650"/>
      <c r="BQ18" s="650"/>
      <c r="BR18" s="650"/>
      <c r="BS18" s="651" t="s">
        <v>130</v>
      </c>
      <c r="BT18" s="651"/>
      <c r="BU18" s="651"/>
      <c r="BV18" s="651"/>
      <c r="BW18" s="651"/>
      <c r="BX18" s="651"/>
      <c r="BY18" s="651"/>
      <c r="BZ18" s="651"/>
      <c r="CA18" s="651"/>
      <c r="CB18" s="682"/>
      <c r="CD18" s="611" t="s">
        <v>274</v>
      </c>
      <c r="CE18" s="612"/>
      <c r="CF18" s="612"/>
      <c r="CG18" s="612"/>
      <c r="CH18" s="612"/>
      <c r="CI18" s="612"/>
      <c r="CJ18" s="612"/>
      <c r="CK18" s="612"/>
      <c r="CL18" s="612"/>
      <c r="CM18" s="612"/>
      <c r="CN18" s="612"/>
      <c r="CO18" s="612"/>
      <c r="CP18" s="612"/>
      <c r="CQ18" s="613"/>
      <c r="CR18" s="614" t="s">
        <v>130</v>
      </c>
      <c r="CS18" s="615"/>
      <c r="CT18" s="615"/>
      <c r="CU18" s="615"/>
      <c r="CV18" s="615"/>
      <c r="CW18" s="615"/>
      <c r="CX18" s="615"/>
      <c r="CY18" s="616"/>
      <c r="CZ18" s="650" t="s">
        <v>177</v>
      </c>
      <c r="DA18" s="650"/>
      <c r="DB18" s="650"/>
      <c r="DC18" s="650"/>
      <c r="DD18" s="620" t="s">
        <v>248</v>
      </c>
      <c r="DE18" s="615"/>
      <c r="DF18" s="615"/>
      <c r="DG18" s="615"/>
      <c r="DH18" s="615"/>
      <c r="DI18" s="615"/>
      <c r="DJ18" s="615"/>
      <c r="DK18" s="615"/>
      <c r="DL18" s="615"/>
      <c r="DM18" s="615"/>
      <c r="DN18" s="615"/>
      <c r="DO18" s="615"/>
      <c r="DP18" s="616"/>
      <c r="DQ18" s="620" t="s">
        <v>248</v>
      </c>
      <c r="DR18" s="615"/>
      <c r="DS18" s="615"/>
      <c r="DT18" s="615"/>
      <c r="DU18" s="615"/>
      <c r="DV18" s="615"/>
      <c r="DW18" s="615"/>
      <c r="DX18" s="615"/>
      <c r="DY18" s="615"/>
      <c r="DZ18" s="615"/>
      <c r="EA18" s="615"/>
      <c r="EB18" s="615"/>
      <c r="EC18" s="649"/>
    </row>
    <row r="19" spans="2:133" ht="11.25" customHeight="1" x14ac:dyDescent="0.15">
      <c r="B19" s="611" t="s">
        <v>275</v>
      </c>
      <c r="C19" s="612"/>
      <c r="D19" s="612"/>
      <c r="E19" s="612"/>
      <c r="F19" s="612"/>
      <c r="G19" s="612"/>
      <c r="H19" s="612"/>
      <c r="I19" s="612"/>
      <c r="J19" s="612"/>
      <c r="K19" s="612"/>
      <c r="L19" s="612"/>
      <c r="M19" s="612"/>
      <c r="N19" s="612"/>
      <c r="O19" s="612"/>
      <c r="P19" s="612"/>
      <c r="Q19" s="613"/>
      <c r="R19" s="614">
        <v>11792</v>
      </c>
      <c r="S19" s="615"/>
      <c r="T19" s="615"/>
      <c r="U19" s="615"/>
      <c r="V19" s="615"/>
      <c r="W19" s="615"/>
      <c r="X19" s="615"/>
      <c r="Y19" s="616"/>
      <c r="Z19" s="650">
        <v>0.2</v>
      </c>
      <c r="AA19" s="650"/>
      <c r="AB19" s="650"/>
      <c r="AC19" s="650"/>
      <c r="AD19" s="651">
        <v>11792</v>
      </c>
      <c r="AE19" s="651"/>
      <c r="AF19" s="651"/>
      <c r="AG19" s="651"/>
      <c r="AH19" s="651"/>
      <c r="AI19" s="651"/>
      <c r="AJ19" s="651"/>
      <c r="AK19" s="651"/>
      <c r="AL19" s="617">
        <v>0.3</v>
      </c>
      <c r="AM19" s="618"/>
      <c r="AN19" s="618"/>
      <c r="AO19" s="652"/>
      <c r="AP19" s="611" t="s">
        <v>276</v>
      </c>
      <c r="AQ19" s="612"/>
      <c r="AR19" s="612"/>
      <c r="AS19" s="612"/>
      <c r="AT19" s="612"/>
      <c r="AU19" s="612"/>
      <c r="AV19" s="612"/>
      <c r="AW19" s="612"/>
      <c r="AX19" s="612"/>
      <c r="AY19" s="612"/>
      <c r="AZ19" s="612"/>
      <c r="BA19" s="612"/>
      <c r="BB19" s="612"/>
      <c r="BC19" s="612"/>
      <c r="BD19" s="612"/>
      <c r="BE19" s="612"/>
      <c r="BF19" s="613"/>
      <c r="BG19" s="614">
        <v>8521</v>
      </c>
      <c r="BH19" s="615"/>
      <c r="BI19" s="615"/>
      <c r="BJ19" s="615"/>
      <c r="BK19" s="615"/>
      <c r="BL19" s="615"/>
      <c r="BM19" s="615"/>
      <c r="BN19" s="616"/>
      <c r="BO19" s="650">
        <v>0.4</v>
      </c>
      <c r="BP19" s="650"/>
      <c r="BQ19" s="650"/>
      <c r="BR19" s="650"/>
      <c r="BS19" s="651" t="s">
        <v>130</v>
      </c>
      <c r="BT19" s="651"/>
      <c r="BU19" s="651"/>
      <c r="BV19" s="651"/>
      <c r="BW19" s="651"/>
      <c r="BX19" s="651"/>
      <c r="BY19" s="651"/>
      <c r="BZ19" s="651"/>
      <c r="CA19" s="651"/>
      <c r="CB19" s="682"/>
      <c r="CD19" s="611" t="s">
        <v>277</v>
      </c>
      <c r="CE19" s="612"/>
      <c r="CF19" s="612"/>
      <c r="CG19" s="612"/>
      <c r="CH19" s="612"/>
      <c r="CI19" s="612"/>
      <c r="CJ19" s="612"/>
      <c r="CK19" s="612"/>
      <c r="CL19" s="612"/>
      <c r="CM19" s="612"/>
      <c r="CN19" s="612"/>
      <c r="CO19" s="612"/>
      <c r="CP19" s="612"/>
      <c r="CQ19" s="613"/>
      <c r="CR19" s="614" t="s">
        <v>177</v>
      </c>
      <c r="CS19" s="615"/>
      <c r="CT19" s="615"/>
      <c r="CU19" s="615"/>
      <c r="CV19" s="615"/>
      <c r="CW19" s="615"/>
      <c r="CX19" s="615"/>
      <c r="CY19" s="616"/>
      <c r="CZ19" s="650" t="s">
        <v>130</v>
      </c>
      <c r="DA19" s="650"/>
      <c r="DB19" s="650"/>
      <c r="DC19" s="650"/>
      <c r="DD19" s="620" t="s">
        <v>130</v>
      </c>
      <c r="DE19" s="615"/>
      <c r="DF19" s="615"/>
      <c r="DG19" s="615"/>
      <c r="DH19" s="615"/>
      <c r="DI19" s="615"/>
      <c r="DJ19" s="615"/>
      <c r="DK19" s="615"/>
      <c r="DL19" s="615"/>
      <c r="DM19" s="615"/>
      <c r="DN19" s="615"/>
      <c r="DO19" s="615"/>
      <c r="DP19" s="616"/>
      <c r="DQ19" s="620" t="s">
        <v>130</v>
      </c>
      <c r="DR19" s="615"/>
      <c r="DS19" s="615"/>
      <c r="DT19" s="615"/>
      <c r="DU19" s="615"/>
      <c r="DV19" s="615"/>
      <c r="DW19" s="615"/>
      <c r="DX19" s="615"/>
      <c r="DY19" s="615"/>
      <c r="DZ19" s="615"/>
      <c r="EA19" s="615"/>
      <c r="EB19" s="615"/>
      <c r="EC19" s="649"/>
    </row>
    <row r="20" spans="2:133" ht="11.25" customHeight="1" x14ac:dyDescent="0.15">
      <c r="B20" s="683" t="s">
        <v>278</v>
      </c>
      <c r="C20" s="684"/>
      <c r="D20" s="684"/>
      <c r="E20" s="684"/>
      <c r="F20" s="684"/>
      <c r="G20" s="684"/>
      <c r="H20" s="684"/>
      <c r="I20" s="684"/>
      <c r="J20" s="684"/>
      <c r="K20" s="684"/>
      <c r="L20" s="684"/>
      <c r="M20" s="684"/>
      <c r="N20" s="684"/>
      <c r="O20" s="684"/>
      <c r="P20" s="684"/>
      <c r="Q20" s="685"/>
      <c r="R20" s="614" t="s">
        <v>130</v>
      </c>
      <c r="S20" s="615"/>
      <c r="T20" s="615"/>
      <c r="U20" s="615"/>
      <c r="V20" s="615"/>
      <c r="W20" s="615"/>
      <c r="X20" s="615"/>
      <c r="Y20" s="616"/>
      <c r="Z20" s="650" t="s">
        <v>248</v>
      </c>
      <c r="AA20" s="650"/>
      <c r="AB20" s="650"/>
      <c r="AC20" s="650"/>
      <c r="AD20" s="651" t="s">
        <v>130</v>
      </c>
      <c r="AE20" s="651"/>
      <c r="AF20" s="651"/>
      <c r="AG20" s="651"/>
      <c r="AH20" s="651"/>
      <c r="AI20" s="651"/>
      <c r="AJ20" s="651"/>
      <c r="AK20" s="651"/>
      <c r="AL20" s="617" t="s">
        <v>248</v>
      </c>
      <c r="AM20" s="618"/>
      <c r="AN20" s="618"/>
      <c r="AO20" s="652"/>
      <c r="AP20" s="611" t="s">
        <v>279</v>
      </c>
      <c r="AQ20" s="612"/>
      <c r="AR20" s="612"/>
      <c r="AS20" s="612"/>
      <c r="AT20" s="612"/>
      <c r="AU20" s="612"/>
      <c r="AV20" s="612"/>
      <c r="AW20" s="612"/>
      <c r="AX20" s="612"/>
      <c r="AY20" s="612"/>
      <c r="AZ20" s="612"/>
      <c r="BA20" s="612"/>
      <c r="BB20" s="612"/>
      <c r="BC20" s="612"/>
      <c r="BD20" s="612"/>
      <c r="BE20" s="612"/>
      <c r="BF20" s="613"/>
      <c r="BG20" s="614">
        <v>8521</v>
      </c>
      <c r="BH20" s="615"/>
      <c r="BI20" s="615"/>
      <c r="BJ20" s="615"/>
      <c r="BK20" s="615"/>
      <c r="BL20" s="615"/>
      <c r="BM20" s="615"/>
      <c r="BN20" s="616"/>
      <c r="BO20" s="650">
        <v>0.4</v>
      </c>
      <c r="BP20" s="650"/>
      <c r="BQ20" s="650"/>
      <c r="BR20" s="650"/>
      <c r="BS20" s="651" t="s">
        <v>130</v>
      </c>
      <c r="BT20" s="651"/>
      <c r="BU20" s="651"/>
      <c r="BV20" s="651"/>
      <c r="BW20" s="651"/>
      <c r="BX20" s="651"/>
      <c r="BY20" s="651"/>
      <c r="BZ20" s="651"/>
      <c r="CA20" s="651"/>
      <c r="CB20" s="682"/>
      <c r="CD20" s="611" t="s">
        <v>280</v>
      </c>
      <c r="CE20" s="612"/>
      <c r="CF20" s="612"/>
      <c r="CG20" s="612"/>
      <c r="CH20" s="612"/>
      <c r="CI20" s="612"/>
      <c r="CJ20" s="612"/>
      <c r="CK20" s="612"/>
      <c r="CL20" s="612"/>
      <c r="CM20" s="612"/>
      <c r="CN20" s="612"/>
      <c r="CO20" s="612"/>
      <c r="CP20" s="612"/>
      <c r="CQ20" s="613"/>
      <c r="CR20" s="614">
        <v>7405438</v>
      </c>
      <c r="CS20" s="615"/>
      <c r="CT20" s="615"/>
      <c r="CU20" s="615"/>
      <c r="CV20" s="615"/>
      <c r="CW20" s="615"/>
      <c r="CX20" s="615"/>
      <c r="CY20" s="616"/>
      <c r="CZ20" s="650">
        <v>100</v>
      </c>
      <c r="DA20" s="650"/>
      <c r="DB20" s="650"/>
      <c r="DC20" s="650"/>
      <c r="DD20" s="620">
        <v>904217</v>
      </c>
      <c r="DE20" s="615"/>
      <c r="DF20" s="615"/>
      <c r="DG20" s="615"/>
      <c r="DH20" s="615"/>
      <c r="DI20" s="615"/>
      <c r="DJ20" s="615"/>
      <c r="DK20" s="615"/>
      <c r="DL20" s="615"/>
      <c r="DM20" s="615"/>
      <c r="DN20" s="615"/>
      <c r="DO20" s="615"/>
      <c r="DP20" s="616"/>
      <c r="DQ20" s="620">
        <v>5259007</v>
      </c>
      <c r="DR20" s="615"/>
      <c r="DS20" s="615"/>
      <c r="DT20" s="615"/>
      <c r="DU20" s="615"/>
      <c r="DV20" s="615"/>
      <c r="DW20" s="615"/>
      <c r="DX20" s="615"/>
      <c r="DY20" s="615"/>
      <c r="DZ20" s="615"/>
      <c r="EA20" s="615"/>
      <c r="EB20" s="615"/>
      <c r="EC20" s="649"/>
    </row>
    <row r="21" spans="2:133" ht="11.25" customHeight="1" x14ac:dyDescent="0.15">
      <c r="B21" s="611" t="s">
        <v>281</v>
      </c>
      <c r="C21" s="612"/>
      <c r="D21" s="612"/>
      <c r="E21" s="612"/>
      <c r="F21" s="612"/>
      <c r="G21" s="612"/>
      <c r="H21" s="612"/>
      <c r="I21" s="612"/>
      <c r="J21" s="612"/>
      <c r="K21" s="612"/>
      <c r="L21" s="612"/>
      <c r="M21" s="612"/>
      <c r="N21" s="612"/>
      <c r="O21" s="612"/>
      <c r="P21" s="612"/>
      <c r="Q21" s="613"/>
      <c r="R21" s="614">
        <v>2227559</v>
      </c>
      <c r="S21" s="615"/>
      <c r="T21" s="615"/>
      <c r="U21" s="615"/>
      <c r="V21" s="615"/>
      <c r="W21" s="615"/>
      <c r="X21" s="615"/>
      <c r="Y21" s="616"/>
      <c r="Z21" s="650">
        <v>29</v>
      </c>
      <c r="AA21" s="650"/>
      <c r="AB21" s="650"/>
      <c r="AC21" s="650"/>
      <c r="AD21" s="651">
        <v>1950580</v>
      </c>
      <c r="AE21" s="651"/>
      <c r="AF21" s="651"/>
      <c r="AG21" s="651"/>
      <c r="AH21" s="651"/>
      <c r="AI21" s="651"/>
      <c r="AJ21" s="651"/>
      <c r="AK21" s="651"/>
      <c r="AL21" s="617">
        <v>43.5</v>
      </c>
      <c r="AM21" s="618"/>
      <c r="AN21" s="618"/>
      <c r="AO21" s="652"/>
      <c r="AP21" s="611" t="s">
        <v>282</v>
      </c>
      <c r="AQ21" s="686"/>
      <c r="AR21" s="686"/>
      <c r="AS21" s="686"/>
      <c r="AT21" s="686"/>
      <c r="AU21" s="686"/>
      <c r="AV21" s="686"/>
      <c r="AW21" s="686"/>
      <c r="AX21" s="686"/>
      <c r="AY21" s="686"/>
      <c r="AZ21" s="686"/>
      <c r="BA21" s="686"/>
      <c r="BB21" s="686"/>
      <c r="BC21" s="686"/>
      <c r="BD21" s="686"/>
      <c r="BE21" s="686"/>
      <c r="BF21" s="687"/>
      <c r="BG21" s="614">
        <v>8521</v>
      </c>
      <c r="BH21" s="615"/>
      <c r="BI21" s="615"/>
      <c r="BJ21" s="615"/>
      <c r="BK21" s="615"/>
      <c r="BL21" s="615"/>
      <c r="BM21" s="615"/>
      <c r="BN21" s="616"/>
      <c r="BO21" s="650">
        <v>0.4</v>
      </c>
      <c r="BP21" s="650"/>
      <c r="BQ21" s="650"/>
      <c r="BR21" s="650"/>
      <c r="BS21" s="651" t="s">
        <v>248</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283</v>
      </c>
      <c r="C22" s="612"/>
      <c r="D22" s="612"/>
      <c r="E22" s="612"/>
      <c r="F22" s="612"/>
      <c r="G22" s="612"/>
      <c r="H22" s="612"/>
      <c r="I22" s="612"/>
      <c r="J22" s="612"/>
      <c r="K22" s="612"/>
      <c r="L22" s="612"/>
      <c r="M22" s="612"/>
      <c r="N22" s="612"/>
      <c r="O22" s="612"/>
      <c r="P22" s="612"/>
      <c r="Q22" s="613"/>
      <c r="R22" s="614">
        <v>1950580</v>
      </c>
      <c r="S22" s="615"/>
      <c r="T22" s="615"/>
      <c r="U22" s="615"/>
      <c r="V22" s="615"/>
      <c r="W22" s="615"/>
      <c r="X22" s="615"/>
      <c r="Y22" s="616"/>
      <c r="Z22" s="650">
        <v>25.4</v>
      </c>
      <c r="AA22" s="650"/>
      <c r="AB22" s="650"/>
      <c r="AC22" s="650"/>
      <c r="AD22" s="651">
        <v>1950580</v>
      </c>
      <c r="AE22" s="651"/>
      <c r="AF22" s="651"/>
      <c r="AG22" s="651"/>
      <c r="AH22" s="651"/>
      <c r="AI22" s="651"/>
      <c r="AJ22" s="651"/>
      <c r="AK22" s="651"/>
      <c r="AL22" s="617">
        <v>43.5</v>
      </c>
      <c r="AM22" s="618"/>
      <c r="AN22" s="618"/>
      <c r="AO22" s="652"/>
      <c r="AP22" s="611" t="s">
        <v>284</v>
      </c>
      <c r="AQ22" s="686"/>
      <c r="AR22" s="686"/>
      <c r="AS22" s="686"/>
      <c r="AT22" s="686"/>
      <c r="AU22" s="686"/>
      <c r="AV22" s="686"/>
      <c r="AW22" s="686"/>
      <c r="AX22" s="686"/>
      <c r="AY22" s="686"/>
      <c r="AZ22" s="686"/>
      <c r="BA22" s="686"/>
      <c r="BB22" s="686"/>
      <c r="BC22" s="686"/>
      <c r="BD22" s="686"/>
      <c r="BE22" s="686"/>
      <c r="BF22" s="687"/>
      <c r="BG22" s="614" t="s">
        <v>239</v>
      </c>
      <c r="BH22" s="615"/>
      <c r="BI22" s="615"/>
      <c r="BJ22" s="615"/>
      <c r="BK22" s="615"/>
      <c r="BL22" s="615"/>
      <c r="BM22" s="615"/>
      <c r="BN22" s="616"/>
      <c r="BO22" s="650" t="s">
        <v>177</v>
      </c>
      <c r="BP22" s="650"/>
      <c r="BQ22" s="650"/>
      <c r="BR22" s="650"/>
      <c r="BS22" s="651" t="s">
        <v>177</v>
      </c>
      <c r="BT22" s="651"/>
      <c r="BU22" s="651"/>
      <c r="BV22" s="651"/>
      <c r="BW22" s="651"/>
      <c r="BX22" s="651"/>
      <c r="BY22" s="651"/>
      <c r="BZ22" s="651"/>
      <c r="CA22" s="651"/>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286</v>
      </c>
      <c r="C23" s="612"/>
      <c r="D23" s="612"/>
      <c r="E23" s="612"/>
      <c r="F23" s="612"/>
      <c r="G23" s="612"/>
      <c r="H23" s="612"/>
      <c r="I23" s="612"/>
      <c r="J23" s="612"/>
      <c r="K23" s="612"/>
      <c r="L23" s="612"/>
      <c r="M23" s="612"/>
      <c r="N23" s="612"/>
      <c r="O23" s="612"/>
      <c r="P23" s="612"/>
      <c r="Q23" s="613"/>
      <c r="R23" s="614">
        <v>123708</v>
      </c>
      <c r="S23" s="615"/>
      <c r="T23" s="615"/>
      <c r="U23" s="615"/>
      <c r="V23" s="615"/>
      <c r="W23" s="615"/>
      <c r="X23" s="615"/>
      <c r="Y23" s="616"/>
      <c r="Z23" s="650">
        <v>1.6</v>
      </c>
      <c r="AA23" s="650"/>
      <c r="AB23" s="650"/>
      <c r="AC23" s="650"/>
      <c r="AD23" s="651" t="s">
        <v>130</v>
      </c>
      <c r="AE23" s="651"/>
      <c r="AF23" s="651"/>
      <c r="AG23" s="651"/>
      <c r="AH23" s="651"/>
      <c r="AI23" s="651"/>
      <c r="AJ23" s="651"/>
      <c r="AK23" s="651"/>
      <c r="AL23" s="617" t="s">
        <v>130</v>
      </c>
      <c r="AM23" s="618"/>
      <c r="AN23" s="618"/>
      <c r="AO23" s="652"/>
      <c r="AP23" s="611" t="s">
        <v>287</v>
      </c>
      <c r="AQ23" s="686"/>
      <c r="AR23" s="686"/>
      <c r="AS23" s="686"/>
      <c r="AT23" s="686"/>
      <c r="AU23" s="686"/>
      <c r="AV23" s="686"/>
      <c r="AW23" s="686"/>
      <c r="AX23" s="686"/>
      <c r="AY23" s="686"/>
      <c r="AZ23" s="686"/>
      <c r="BA23" s="686"/>
      <c r="BB23" s="686"/>
      <c r="BC23" s="686"/>
      <c r="BD23" s="686"/>
      <c r="BE23" s="686"/>
      <c r="BF23" s="687"/>
      <c r="BG23" s="614" t="s">
        <v>130</v>
      </c>
      <c r="BH23" s="615"/>
      <c r="BI23" s="615"/>
      <c r="BJ23" s="615"/>
      <c r="BK23" s="615"/>
      <c r="BL23" s="615"/>
      <c r="BM23" s="615"/>
      <c r="BN23" s="616"/>
      <c r="BO23" s="650" t="s">
        <v>130</v>
      </c>
      <c r="BP23" s="650"/>
      <c r="BQ23" s="650"/>
      <c r="BR23" s="650"/>
      <c r="BS23" s="651" t="s">
        <v>130</v>
      </c>
      <c r="BT23" s="651"/>
      <c r="BU23" s="651"/>
      <c r="BV23" s="651"/>
      <c r="BW23" s="651"/>
      <c r="BX23" s="651"/>
      <c r="BY23" s="651"/>
      <c r="BZ23" s="651"/>
      <c r="CA23" s="651"/>
      <c r="CB23" s="682"/>
      <c r="CD23" s="666" t="s">
        <v>225</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x14ac:dyDescent="0.15">
      <c r="B24" s="611" t="s">
        <v>293</v>
      </c>
      <c r="C24" s="612"/>
      <c r="D24" s="612"/>
      <c r="E24" s="612"/>
      <c r="F24" s="612"/>
      <c r="G24" s="612"/>
      <c r="H24" s="612"/>
      <c r="I24" s="612"/>
      <c r="J24" s="612"/>
      <c r="K24" s="612"/>
      <c r="L24" s="612"/>
      <c r="M24" s="612"/>
      <c r="N24" s="612"/>
      <c r="O24" s="612"/>
      <c r="P24" s="612"/>
      <c r="Q24" s="613"/>
      <c r="R24" s="614">
        <v>153271</v>
      </c>
      <c r="S24" s="615"/>
      <c r="T24" s="615"/>
      <c r="U24" s="615"/>
      <c r="V24" s="615"/>
      <c r="W24" s="615"/>
      <c r="X24" s="615"/>
      <c r="Y24" s="616"/>
      <c r="Z24" s="650">
        <v>2</v>
      </c>
      <c r="AA24" s="650"/>
      <c r="AB24" s="650"/>
      <c r="AC24" s="650"/>
      <c r="AD24" s="651" t="s">
        <v>130</v>
      </c>
      <c r="AE24" s="651"/>
      <c r="AF24" s="651"/>
      <c r="AG24" s="651"/>
      <c r="AH24" s="651"/>
      <c r="AI24" s="651"/>
      <c r="AJ24" s="651"/>
      <c r="AK24" s="651"/>
      <c r="AL24" s="617" t="s">
        <v>130</v>
      </c>
      <c r="AM24" s="618"/>
      <c r="AN24" s="618"/>
      <c r="AO24" s="652"/>
      <c r="AP24" s="611" t="s">
        <v>294</v>
      </c>
      <c r="AQ24" s="686"/>
      <c r="AR24" s="686"/>
      <c r="AS24" s="686"/>
      <c r="AT24" s="686"/>
      <c r="AU24" s="686"/>
      <c r="AV24" s="686"/>
      <c r="AW24" s="686"/>
      <c r="AX24" s="686"/>
      <c r="AY24" s="686"/>
      <c r="AZ24" s="686"/>
      <c r="BA24" s="686"/>
      <c r="BB24" s="686"/>
      <c r="BC24" s="686"/>
      <c r="BD24" s="686"/>
      <c r="BE24" s="686"/>
      <c r="BF24" s="687"/>
      <c r="BG24" s="614" t="s">
        <v>130</v>
      </c>
      <c r="BH24" s="615"/>
      <c r="BI24" s="615"/>
      <c r="BJ24" s="615"/>
      <c r="BK24" s="615"/>
      <c r="BL24" s="615"/>
      <c r="BM24" s="615"/>
      <c r="BN24" s="616"/>
      <c r="BO24" s="650" t="s">
        <v>130</v>
      </c>
      <c r="BP24" s="650"/>
      <c r="BQ24" s="650"/>
      <c r="BR24" s="650"/>
      <c r="BS24" s="651" t="s">
        <v>130</v>
      </c>
      <c r="BT24" s="651"/>
      <c r="BU24" s="651"/>
      <c r="BV24" s="651"/>
      <c r="BW24" s="651"/>
      <c r="BX24" s="651"/>
      <c r="BY24" s="651"/>
      <c r="BZ24" s="651"/>
      <c r="CA24" s="651"/>
      <c r="CB24" s="682"/>
      <c r="CD24" s="663" t="s">
        <v>295</v>
      </c>
      <c r="CE24" s="664"/>
      <c r="CF24" s="664"/>
      <c r="CG24" s="664"/>
      <c r="CH24" s="664"/>
      <c r="CI24" s="664"/>
      <c r="CJ24" s="664"/>
      <c r="CK24" s="664"/>
      <c r="CL24" s="664"/>
      <c r="CM24" s="664"/>
      <c r="CN24" s="664"/>
      <c r="CO24" s="664"/>
      <c r="CP24" s="664"/>
      <c r="CQ24" s="665"/>
      <c r="CR24" s="660">
        <v>2926670</v>
      </c>
      <c r="CS24" s="661"/>
      <c r="CT24" s="661"/>
      <c r="CU24" s="661"/>
      <c r="CV24" s="661"/>
      <c r="CW24" s="661"/>
      <c r="CX24" s="661"/>
      <c r="CY24" s="689"/>
      <c r="CZ24" s="690">
        <v>39.5</v>
      </c>
      <c r="DA24" s="673"/>
      <c r="DB24" s="673"/>
      <c r="DC24" s="692"/>
      <c r="DD24" s="688">
        <v>2090438</v>
      </c>
      <c r="DE24" s="661"/>
      <c r="DF24" s="661"/>
      <c r="DG24" s="661"/>
      <c r="DH24" s="661"/>
      <c r="DI24" s="661"/>
      <c r="DJ24" s="661"/>
      <c r="DK24" s="689"/>
      <c r="DL24" s="688">
        <v>2012221</v>
      </c>
      <c r="DM24" s="661"/>
      <c r="DN24" s="661"/>
      <c r="DO24" s="661"/>
      <c r="DP24" s="661"/>
      <c r="DQ24" s="661"/>
      <c r="DR24" s="661"/>
      <c r="DS24" s="661"/>
      <c r="DT24" s="661"/>
      <c r="DU24" s="661"/>
      <c r="DV24" s="689"/>
      <c r="DW24" s="690">
        <v>44.1</v>
      </c>
      <c r="DX24" s="673"/>
      <c r="DY24" s="673"/>
      <c r="DZ24" s="673"/>
      <c r="EA24" s="673"/>
      <c r="EB24" s="673"/>
      <c r="EC24" s="691"/>
    </row>
    <row r="25" spans="2:133" ht="11.25" customHeight="1" x14ac:dyDescent="0.15">
      <c r="B25" s="611" t="s">
        <v>296</v>
      </c>
      <c r="C25" s="612"/>
      <c r="D25" s="612"/>
      <c r="E25" s="612"/>
      <c r="F25" s="612"/>
      <c r="G25" s="612"/>
      <c r="H25" s="612"/>
      <c r="I25" s="612"/>
      <c r="J25" s="612"/>
      <c r="K25" s="612"/>
      <c r="L25" s="612"/>
      <c r="M25" s="612"/>
      <c r="N25" s="612"/>
      <c r="O25" s="612"/>
      <c r="P25" s="612"/>
      <c r="Q25" s="613"/>
      <c r="R25" s="614">
        <v>4751472</v>
      </c>
      <c r="S25" s="615"/>
      <c r="T25" s="615"/>
      <c r="U25" s="615"/>
      <c r="V25" s="615"/>
      <c r="W25" s="615"/>
      <c r="X25" s="615"/>
      <c r="Y25" s="616"/>
      <c r="Z25" s="650">
        <v>61.9</v>
      </c>
      <c r="AA25" s="650"/>
      <c r="AB25" s="650"/>
      <c r="AC25" s="650"/>
      <c r="AD25" s="651">
        <v>4474493</v>
      </c>
      <c r="AE25" s="651"/>
      <c r="AF25" s="651"/>
      <c r="AG25" s="651"/>
      <c r="AH25" s="651"/>
      <c r="AI25" s="651"/>
      <c r="AJ25" s="651"/>
      <c r="AK25" s="651"/>
      <c r="AL25" s="617">
        <v>99.8</v>
      </c>
      <c r="AM25" s="618"/>
      <c r="AN25" s="618"/>
      <c r="AO25" s="652"/>
      <c r="AP25" s="611" t="s">
        <v>297</v>
      </c>
      <c r="AQ25" s="686"/>
      <c r="AR25" s="686"/>
      <c r="AS25" s="686"/>
      <c r="AT25" s="686"/>
      <c r="AU25" s="686"/>
      <c r="AV25" s="686"/>
      <c r="AW25" s="686"/>
      <c r="AX25" s="686"/>
      <c r="AY25" s="686"/>
      <c r="AZ25" s="686"/>
      <c r="BA25" s="686"/>
      <c r="BB25" s="686"/>
      <c r="BC25" s="686"/>
      <c r="BD25" s="686"/>
      <c r="BE25" s="686"/>
      <c r="BF25" s="687"/>
      <c r="BG25" s="614" t="s">
        <v>130</v>
      </c>
      <c r="BH25" s="615"/>
      <c r="BI25" s="615"/>
      <c r="BJ25" s="615"/>
      <c r="BK25" s="615"/>
      <c r="BL25" s="615"/>
      <c r="BM25" s="615"/>
      <c r="BN25" s="616"/>
      <c r="BO25" s="650" t="s">
        <v>248</v>
      </c>
      <c r="BP25" s="650"/>
      <c r="BQ25" s="650"/>
      <c r="BR25" s="650"/>
      <c r="BS25" s="651" t="s">
        <v>130</v>
      </c>
      <c r="BT25" s="651"/>
      <c r="BU25" s="651"/>
      <c r="BV25" s="651"/>
      <c r="BW25" s="651"/>
      <c r="BX25" s="651"/>
      <c r="BY25" s="651"/>
      <c r="BZ25" s="651"/>
      <c r="CA25" s="651"/>
      <c r="CB25" s="682"/>
      <c r="CD25" s="611" t="s">
        <v>298</v>
      </c>
      <c r="CE25" s="612"/>
      <c r="CF25" s="612"/>
      <c r="CG25" s="612"/>
      <c r="CH25" s="612"/>
      <c r="CI25" s="612"/>
      <c r="CJ25" s="612"/>
      <c r="CK25" s="612"/>
      <c r="CL25" s="612"/>
      <c r="CM25" s="612"/>
      <c r="CN25" s="612"/>
      <c r="CO25" s="612"/>
      <c r="CP25" s="612"/>
      <c r="CQ25" s="613"/>
      <c r="CR25" s="614">
        <v>1108243</v>
      </c>
      <c r="CS25" s="623"/>
      <c r="CT25" s="623"/>
      <c r="CU25" s="623"/>
      <c r="CV25" s="623"/>
      <c r="CW25" s="623"/>
      <c r="CX25" s="623"/>
      <c r="CY25" s="624"/>
      <c r="CZ25" s="617">
        <v>15</v>
      </c>
      <c r="DA25" s="625"/>
      <c r="DB25" s="625"/>
      <c r="DC25" s="626"/>
      <c r="DD25" s="620">
        <v>971055</v>
      </c>
      <c r="DE25" s="623"/>
      <c r="DF25" s="623"/>
      <c r="DG25" s="623"/>
      <c r="DH25" s="623"/>
      <c r="DI25" s="623"/>
      <c r="DJ25" s="623"/>
      <c r="DK25" s="624"/>
      <c r="DL25" s="620">
        <v>895613</v>
      </c>
      <c r="DM25" s="623"/>
      <c r="DN25" s="623"/>
      <c r="DO25" s="623"/>
      <c r="DP25" s="623"/>
      <c r="DQ25" s="623"/>
      <c r="DR25" s="623"/>
      <c r="DS25" s="623"/>
      <c r="DT25" s="623"/>
      <c r="DU25" s="623"/>
      <c r="DV25" s="624"/>
      <c r="DW25" s="617">
        <v>19.600000000000001</v>
      </c>
      <c r="DX25" s="625"/>
      <c r="DY25" s="625"/>
      <c r="DZ25" s="625"/>
      <c r="EA25" s="625"/>
      <c r="EB25" s="625"/>
      <c r="EC25" s="639"/>
    </row>
    <row r="26" spans="2:133" ht="11.25" customHeight="1" x14ac:dyDescent="0.15">
      <c r="B26" s="611" t="s">
        <v>299</v>
      </c>
      <c r="C26" s="612"/>
      <c r="D26" s="612"/>
      <c r="E26" s="612"/>
      <c r="F26" s="612"/>
      <c r="G26" s="612"/>
      <c r="H26" s="612"/>
      <c r="I26" s="612"/>
      <c r="J26" s="612"/>
      <c r="K26" s="612"/>
      <c r="L26" s="612"/>
      <c r="M26" s="612"/>
      <c r="N26" s="612"/>
      <c r="O26" s="612"/>
      <c r="P26" s="612"/>
      <c r="Q26" s="613"/>
      <c r="R26" s="614">
        <v>997</v>
      </c>
      <c r="S26" s="615"/>
      <c r="T26" s="615"/>
      <c r="U26" s="615"/>
      <c r="V26" s="615"/>
      <c r="W26" s="615"/>
      <c r="X26" s="615"/>
      <c r="Y26" s="616"/>
      <c r="Z26" s="650">
        <v>0</v>
      </c>
      <c r="AA26" s="650"/>
      <c r="AB26" s="650"/>
      <c r="AC26" s="650"/>
      <c r="AD26" s="651">
        <v>997</v>
      </c>
      <c r="AE26" s="651"/>
      <c r="AF26" s="651"/>
      <c r="AG26" s="651"/>
      <c r="AH26" s="651"/>
      <c r="AI26" s="651"/>
      <c r="AJ26" s="651"/>
      <c r="AK26" s="651"/>
      <c r="AL26" s="617">
        <v>0</v>
      </c>
      <c r="AM26" s="618"/>
      <c r="AN26" s="618"/>
      <c r="AO26" s="652"/>
      <c r="AP26" s="611" t="s">
        <v>300</v>
      </c>
      <c r="AQ26" s="686"/>
      <c r="AR26" s="686"/>
      <c r="AS26" s="686"/>
      <c r="AT26" s="686"/>
      <c r="AU26" s="686"/>
      <c r="AV26" s="686"/>
      <c r="AW26" s="686"/>
      <c r="AX26" s="686"/>
      <c r="AY26" s="686"/>
      <c r="AZ26" s="686"/>
      <c r="BA26" s="686"/>
      <c r="BB26" s="686"/>
      <c r="BC26" s="686"/>
      <c r="BD26" s="686"/>
      <c r="BE26" s="686"/>
      <c r="BF26" s="687"/>
      <c r="BG26" s="614" t="s">
        <v>130</v>
      </c>
      <c r="BH26" s="615"/>
      <c r="BI26" s="615"/>
      <c r="BJ26" s="615"/>
      <c r="BK26" s="615"/>
      <c r="BL26" s="615"/>
      <c r="BM26" s="615"/>
      <c r="BN26" s="616"/>
      <c r="BO26" s="650" t="s">
        <v>130</v>
      </c>
      <c r="BP26" s="650"/>
      <c r="BQ26" s="650"/>
      <c r="BR26" s="650"/>
      <c r="BS26" s="651" t="s">
        <v>130</v>
      </c>
      <c r="BT26" s="651"/>
      <c r="BU26" s="651"/>
      <c r="BV26" s="651"/>
      <c r="BW26" s="651"/>
      <c r="BX26" s="651"/>
      <c r="BY26" s="651"/>
      <c r="BZ26" s="651"/>
      <c r="CA26" s="651"/>
      <c r="CB26" s="682"/>
      <c r="CD26" s="611" t="s">
        <v>301</v>
      </c>
      <c r="CE26" s="612"/>
      <c r="CF26" s="612"/>
      <c r="CG26" s="612"/>
      <c r="CH26" s="612"/>
      <c r="CI26" s="612"/>
      <c r="CJ26" s="612"/>
      <c r="CK26" s="612"/>
      <c r="CL26" s="612"/>
      <c r="CM26" s="612"/>
      <c r="CN26" s="612"/>
      <c r="CO26" s="612"/>
      <c r="CP26" s="612"/>
      <c r="CQ26" s="613"/>
      <c r="CR26" s="614">
        <v>609638</v>
      </c>
      <c r="CS26" s="615"/>
      <c r="CT26" s="615"/>
      <c r="CU26" s="615"/>
      <c r="CV26" s="615"/>
      <c r="CW26" s="615"/>
      <c r="CX26" s="615"/>
      <c r="CY26" s="616"/>
      <c r="CZ26" s="617">
        <v>8.1999999999999993</v>
      </c>
      <c r="DA26" s="625"/>
      <c r="DB26" s="625"/>
      <c r="DC26" s="626"/>
      <c r="DD26" s="620">
        <v>559393</v>
      </c>
      <c r="DE26" s="615"/>
      <c r="DF26" s="615"/>
      <c r="DG26" s="615"/>
      <c r="DH26" s="615"/>
      <c r="DI26" s="615"/>
      <c r="DJ26" s="615"/>
      <c r="DK26" s="616"/>
      <c r="DL26" s="620" t="s">
        <v>248</v>
      </c>
      <c r="DM26" s="615"/>
      <c r="DN26" s="615"/>
      <c r="DO26" s="615"/>
      <c r="DP26" s="615"/>
      <c r="DQ26" s="615"/>
      <c r="DR26" s="615"/>
      <c r="DS26" s="615"/>
      <c r="DT26" s="615"/>
      <c r="DU26" s="615"/>
      <c r="DV26" s="616"/>
      <c r="DW26" s="617" t="s">
        <v>130</v>
      </c>
      <c r="DX26" s="625"/>
      <c r="DY26" s="625"/>
      <c r="DZ26" s="625"/>
      <c r="EA26" s="625"/>
      <c r="EB26" s="625"/>
      <c r="EC26" s="639"/>
    </row>
    <row r="27" spans="2:133" ht="11.25" customHeight="1" x14ac:dyDescent="0.15">
      <c r="B27" s="611" t="s">
        <v>302</v>
      </c>
      <c r="C27" s="612"/>
      <c r="D27" s="612"/>
      <c r="E27" s="612"/>
      <c r="F27" s="612"/>
      <c r="G27" s="612"/>
      <c r="H27" s="612"/>
      <c r="I27" s="612"/>
      <c r="J27" s="612"/>
      <c r="K27" s="612"/>
      <c r="L27" s="612"/>
      <c r="M27" s="612"/>
      <c r="N27" s="612"/>
      <c r="O27" s="612"/>
      <c r="P27" s="612"/>
      <c r="Q27" s="613"/>
      <c r="R27" s="614">
        <v>46863</v>
      </c>
      <c r="S27" s="615"/>
      <c r="T27" s="615"/>
      <c r="U27" s="615"/>
      <c r="V27" s="615"/>
      <c r="W27" s="615"/>
      <c r="X27" s="615"/>
      <c r="Y27" s="616"/>
      <c r="Z27" s="650">
        <v>0.6</v>
      </c>
      <c r="AA27" s="650"/>
      <c r="AB27" s="650"/>
      <c r="AC27" s="650"/>
      <c r="AD27" s="651" t="s">
        <v>130</v>
      </c>
      <c r="AE27" s="651"/>
      <c r="AF27" s="651"/>
      <c r="AG27" s="651"/>
      <c r="AH27" s="651"/>
      <c r="AI27" s="651"/>
      <c r="AJ27" s="651"/>
      <c r="AK27" s="651"/>
      <c r="AL27" s="617" t="s">
        <v>248</v>
      </c>
      <c r="AM27" s="618"/>
      <c r="AN27" s="618"/>
      <c r="AO27" s="652"/>
      <c r="AP27" s="611" t="s">
        <v>303</v>
      </c>
      <c r="AQ27" s="612"/>
      <c r="AR27" s="612"/>
      <c r="AS27" s="612"/>
      <c r="AT27" s="612"/>
      <c r="AU27" s="612"/>
      <c r="AV27" s="612"/>
      <c r="AW27" s="612"/>
      <c r="AX27" s="612"/>
      <c r="AY27" s="612"/>
      <c r="AZ27" s="612"/>
      <c r="BA27" s="612"/>
      <c r="BB27" s="612"/>
      <c r="BC27" s="612"/>
      <c r="BD27" s="612"/>
      <c r="BE27" s="612"/>
      <c r="BF27" s="613"/>
      <c r="BG27" s="614">
        <v>2008740</v>
      </c>
      <c r="BH27" s="615"/>
      <c r="BI27" s="615"/>
      <c r="BJ27" s="615"/>
      <c r="BK27" s="615"/>
      <c r="BL27" s="615"/>
      <c r="BM27" s="615"/>
      <c r="BN27" s="616"/>
      <c r="BO27" s="650">
        <v>100</v>
      </c>
      <c r="BP27" s="650"/>
      <c r="BQ27" s="650"/>
      <c r="BR27" s="650"/>
      <c r="BS27" s="651" t="s">
        <v>239</v>
      </c>
      <c r="BT27" s="651"/>
      <c r="BU27" s="651"/>
      <c r="BV27" s="651"/>
      <c r="BW27" s="651"/>
      <c r="BX27" s="651"/>
      <c r="BY27" s="651"/>
      <c r="BZ27" s="651"/>
      <c r="CA27" s="651"/>
      <c r="CB27" s="682"/>
      <c r="CD27" s="611" t="s">
        <v>304</v>
      </c>
      <c r="CE27" s="612"/>
      <c r="CF27" s="612"/>
      <c r="CG27" s="612"/>
      <c r="CH27" s="612"/>
      <c r="CI27" s="612"/>
      <c r="CJ27" s="612"/>
      <c r="CK27" s="612"/>
      <c r="CL27" s="612"/>
      <c r="CM27" s="612"/>
      <c r="CN27" s="612"/>
      <c r="CO27" s="612"/>
      <c r="CP27" s="612"/>
      <c r="CQ27" s="613"/>
      <c r="CR27" s="614">
        <v>904964</v>
      </c>
      <c r="CS27" s="623"/>
      <c r="CT27" s="623"/>
      <c r="CU27" s="623"/>
      <c r="CV27" s="623"/>
      <c r="CW27" s="623"/>
      <c r="CX27" s="623"/>
      <c r="CY27" s="624"/>
      <c r="CZ27" s="617">
        <v>12.2</v>
      </c>
      <c r="DA27" s="625"/>
      <c r="DB27" s="625"/>
      <c r="DC27" s="626"/>
      <c r="DD27" s="620">
        <v>209409</v>
      </c>
      <c r="DE27" s="623"/>
      <c r="DF27" s="623"/>
      <c r="DG27" s="623"/>
      <c r="DH27" s="623"/>
      <c r="DI27" s="623"/>
      <c r="DJ27" s="623"/>
      <c r="DK27" s="624"/>
      <c r="DL27" s="620">
        <v>206634</v>
      </c>
      <c r="DM27" s="623"/>
      <c r="DN27" s="623"/>
      <c r="DO27" s="623"/>
      <c r="DP27" s="623"/>
      <c r="DQ27" s="623"/>
      <c r="DR27" s="623"/>
      <c r="DS27" s="623"/>
      <c r="DT27" s="623"/>
      <c r="DU27" s="623"/>
      <c r="DV27" s="624"/>
      <c r="DW27" s="617">
        <v>4.5</v>
      </c>
      <c r="DX27" s="625"/>
      <c r="DY27" s="625"/>
      <c r="DZ27" s="625"/>
      <c r="EA27" s="625"/>
      <c r="EB27" s="625"/>
      <c r="EC27" s="639"/>
    </row>
    <row r="28" spans="2:133" ht="11.25" customHeight="1" x14ac:dyDescent="0.15">
      <c r="B28" s="611" t="s">
        <v>305</v>
      </c>
      <c r="C28" s="612"/>
      <c r="D28" s="612"/>
      <c r="E28" s="612"/>
      <c r="F28" s="612"/>
      <c r="G28" s="612"/>
      <c r="H28" s="612"/>
      <c r="I28" s="612"/>
      <c r="J28" s="612"/>
      <c r="K28" s="612"/>
      <c r="L28" s="612"/>
      <c r="M28" s="612"/>
      <c r="N28" s="612"/>
      <c r="O28" s="612"/>
      <c r="P28" s="612"/>
      <c r="Q28" s="613"/>
      <c r="R28" s="614">
        <v>44801</v>
      </c>
      <c r="S28" s="615"/>
      <c r="T28" s="615"/>
      <c r="U28" s="615"/>
      <c r="V28" s="615"/>
      <c r="W28" s="615"/>
      <c r="X28" s="615"/>
      <c r="Y28" s="616"/>
      <c r="Z28" s="650">
        <v>0.6</v>
      </c>
      <c r="AA28" s="650"/>
      <c r="AB28" s="650"/>
      <c r="AC28" s="650"/>
      <c r="AD28" s="651">
        <v>5264</v>
      </c>
      <c r="AE28" s="651"/>
      <c r="AF28" s="651"/>
      <c r="AG28" s="651"/>
      <c r="AH28" s="651"/>
      <c r="AI28" s="651"/>
      <c r="AJ28" s="651"/>
      <c r="AK28" s="651"/>
      <c r="AL28" s="617">
        <v>0.1</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306</v>
      </c>
      <c r="CE28" s="612"/>
      <c r="CF28" s="612"/>
      <c r="CG28" s="612"/>
      <c r="CH28" s="612"/>
      <c r="CI28" s="612"/>
      <c r="CJ28" s="612"/>
      <c r="CK28" s="612"/>
      <c r="CL28" s="612"/>
      <c r="CM28" s="612"/>
      <c r="CN28" s="612"/>
      <c r="CO28" s="612"/>
      <c r="CP28" s="612"/>
      <c r="CQ28" s="613"/>
      <c r="CR28" s="614">
        <v>913463</v>
      </c>
      <c r="CS28" s="615"/>
      <c r="CT28" s="615"/>
      <c r="CU28" s="615"/>
      <c r="CV28" s="615"/>
      <c r="CW28" s="615"/>
      <c r="CX28" s="615"/>
      <c r="CY28" s="616"/>
      <c r="CZ28" s="617">
        <v>12.3</v>
      </c>
      <c r="DA28" s="625"/>
      <c r="DB28" s="625"/>
      <c r="DC28" s="626"/>
      <c r="DD28" s="620">
        <v>909974</v>
      </c>
      <c r="DE28" s="615"/>
      <c r="DF28" s="615"/>
      <c r="DG28" s="615"/>
      <c r="DH28" s="615"/>
      <c r="DI28" s="615"/>
      <c r="DJ28" s="615"/>
      <c r="DK28" s="616"/>
      <c r="DL28" s="620">
        <v>909974</v>
      </c>
      <c r="DM28" s="615"/>
      <c r="DN28" s="615"/>
      <c r="DO28" s="615"/>
      <c r="DP28" s="615"/>
      <c r="DQ28" s="615"/>
      <c r="DR28" s="615"/>
      <c r="DS28" s="615"/>
      <c r="DT28" s="615"/>
      <c r="DU28" s="615"/>
      <c r="DV28" s="616"/>
      <c r="DW28" s="617">
        <v>20</v>
      </c>
      <c r="DX28" s="625"/>
      <c r="DY28" s="625"/>
      <c r="DZ28" s="625"/>
      <c r="EA28" s="625"/>
      <c r="EB28" s="625"/>
      <c r="EC28" s="639"/>
    </row>
    <row r="29" spans="2:133" ht="11.25" customHeight="1" x14ac:dyDescent="0.15">
      <c r="B29" s="611" t="s">
        <v>307</v>
      </c>
      <c r="C29" s="612"/>
      <c r="D29" s="612"/>
      <c r="E29" s="612"/>
      <c r="F29" s="612"/>
      <c r="G29" s="612"/>
      <c r="H29" s="612"/>
      <c r="I29" s="612"/>
      <c r="J29" s="612"/>
      <c r="K29" s="612"/>
      <c r="L29" s="612"/>
      <c r="M29" s="612"/>
      <c r="N29" s="612"/>
      <c r="O29" s="612"/>
      <c r="P29" s="612"/>
      <c r="Q29" s="613"/>
      <c r="R29" s="614">
        <v>6813</v>
      </c>
      <c r="S29" s="615"/>
      <c r="T29" s="615"/>
      <c r="U29" s="615"/>
      <c r="V29" s="615"/>
      <c r="W29" s="615"/>
      <c r="X29" s="615"/>
      <c r="Y29" s="616"/>
      <c r="Z29" s="650">
        <v>0.1</v>
      </c>
      <c r="AA29" s="650"/>
      <c r="AB29" s="650"/>
      <c r="AC29" s="650"/>
      <c r="AD29" s="651" t="s">
        <v>177</v>
      </c>
      <c r="AE29" s="651"/>
      <c r="AF29" s="651"/>
      <c r="AG29" s="651"/>
      <c r="AH29" s="651"/>
      <c r="AI29" s="651"/>
      <c r="AJ29" s="651"/>
      <c r="AK29" s="651"/>
      <c r="AL29" s="617" t="s">
        <v>130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308</v>
      </c>
      <c r="CE29" s="628"/>
      <c r="CF29" s="611" t="s">
        <v>309</v>
      </c>
      <c r="CG29" s="612"/>
      <c r="CH29" s="612"/>
      <c r="CI29" s="612"/>
      <c r="CJ29" s="612"/>
      <c r="CK29" s="612"/>
      <c r="CL29" s="612"/>
      <c r="CM29" s="612"/>
      <c r="CN29" s="612"/>
      <c r="CO29" s="612"/>
      <c r="CP29" s="612"/>
      <c r="CQ29" s="613"/>
      <c r="CR29" s="614">
        <v>913227</v>
      </c>
      <c r="CS29" s="623"/>
      <c r="CT29" s="623"/>
      <c r="CU29" s="623"/>
      <c r="CV29" s="623"/>
      <c r="CW29" s="623"/>
      <c r="CX29" s="623"/>
      <c r="CY29" s="624"/>
      <c r="CZ29" s="617">
        <v>12.3</v>
      </c>
      <c r="DA29" s="625"/>
      <c r="DB29" s="625"/>
      <c r="DC29" s="626"/>
      <c r="DD29" s="620">
        <v>909738</v>
      </c>
      <c r="DE29" s="623"/>
      <c r="DF29" s="623"/>
      <c r="DG29" s="623"/>
      <c r="DH29" s="623"/>
      <c r="DI29" s="623"/>
      <c r="DJ29" s="623"/>
      <c r="DK29" s="624"/>
      <c r="DL29" s="620">
        <v>909738</v>
      </c>
      <c r="DM29" s="623"/>
      <c r="DN29" s="623"/>
      <c r="DO29" s="623"/>
      <c r="DP29" s="623"/>
      <c r="DQ29" s="623"/>
      <c r="DR29" s="623"/>
      <c r="DS29" s="623"/>
      <c r="DT29" s="623"/>
      <c r="DU29" s="623"/>
      <c r="DV29" s="624"/>
      <c r="DW29" s="617">
        <v>20</v>
      </c>
      <c r="DX29" s="625"/>
      <c r="DY29" s="625"/>
      <c r="DZ29" s="625"/>
      <c r="EA29" s="625"/>
      <c r="EB29" s="625"/>
      <c r="EC29" s="639"/>
    </row>
    <row r="30" spans="2:133" ht="11.25" customHeight="1" x14ac:dyDescent="0.15">
      <c r="B30" s="611" t="s">
        <v>310</v>
      </c>
      <c r="C30" s="612"/>
      <c r="D30" s="612"/>
      <c r="E30" s="612"/>
      <c r="F30" s="612"/>
      <c r="G30" s="612"/>
      <c r="H30" s="612"/>
      <c r="I30" s="612"/>
      <c r="J30" s="612"/>
      <c r="K30" s="612"/>
      <c r="L30" s="612"/>
      <c r="M30" s="612"/>
      <c r="N30" s="612"/>
      <c r="O30" s="612"/>
      <c r="P30" s="612"/>
      <c r="Q30" s="613"/>
      <c r="R30" s="614">
        <v>1000129</v>
      </c>
      <c r="S30" s="615"/>
      <c r="T30" s="615"/>
      <c r="U30" s="615"/>
      <c r="V30" s="615"/>
      <c r="W30" s="615"/>
      <c r="X30" s="615"/>
      <c r="Y30" s="616"/>
      <c r="Z30" s="650">
        <v>13</v>
      </c>
      <c r="AA30" s="650"/>
      <c r="AB30" s="650"/>
      <c r="AC30" s="650"/>
      <c r="AD30" s="651" t="s">
        <v>130</v>
      </c>
      <c r="AE30" s="651"/>
      <c r="AF30" s="651"/>
      <c r="AG30" s="651"/>
      <c r="AH30" s="651"/>
      <c r="AI30" s="651"/>
      <c r="AJ30" s="651"/>
      <c r="AK30" s="651"/>
      <c r="AL30" s="617" t="s">
        <v>130</v>
      </c>
      <c r="AM30" s="618"/>
      <c r="AN30" s="618"/>
      <c r="AO30" s="652"/>
      <c r="AP30" s="666" t="s">
        <v>225</v>
      </c>
      <c r="AQ30" s="667"/>
      <c r="AR30" s="667"/>
      <c r="AS30" s="667"/>
      <c r="AT30" s="667"/>
      <c r="AU30" s="667"/>
      <c r="AV30" s="667"/>
      <c r="AW30" s="667"/>
      <c r="AX30" s="667"/>
      <c r="AY30" s="667"/>
      <c r="AZ30" s="667"/>
      <c r="BA30" s="667"/>
      <c r="BB30" s="667"/>
      <c r="BC30" s="667"/>
      <c r="BD30" s="667"/>
      <c r="BE30" s="667"/>
      <c r="BF30" s="668"/>
      <c r="BG30" s="666" t="s">
        <v>311</v>
      </c>
      <c r="BH30" s="680"/>
      <c r="BI30" s="680"/>
      <c r="BJ30" s="680"/>
      <c r="BK30" s="680"/>
      <c r="BL30" s="680"/>
      <c r="BM30" s="680"/>
      <c r="BN30" s="680"/>
      <c r="BO30" s="680"/>
      <c r="BP30" s="680"/>
      <c r="BQ30" s="681"/>
      <c r="BR30" s="666" t="s">
        <v>312</v>
      </c>
      <c r="BS30" s="680"/>
      <c r="BT30" s="680"/>
      <c r="BU30" s="680"/>
      <c r="BV30" s="680"/>
      <c r="BW30" s="680"/>
      <c r="BX30" s="680"/>
      <c r="BY30" s="680"/>
      <c r="BZ30" s="680"/>
      <c r="CA30" s="680"/>
      <c r="CB30" s="681"/>
      <c r="CD30" s="629"/>
      <c r="CE30" s="630"/>
      <c r="CF30" s="611" t="s">
        <v>313</v>
      </c>
      <c r="CG30" s="612"/>
      <c r="CH30" s="612"/>
      <c r="CI30" s="612"/>
      <c r="CJ30" s="612"/>
      <c r="CK30" s="612"/>
      <c r="CL30" s="612"/>
      <c r="CM30" s="612"/>
      <c r="CN30" s="612"/>
      <c r="CO30" s="612"/>
      <c r="CP30" s="612"/>
      <c r="CQ30" s="613"/>
      <c r="CR30" s="614">
        <v>899811</v>
      </c>
      <c r="CS30" s="615"/>
      <c r="CT30" s="615"/>
      <c r="CU30" s="615"/>
      <c r="CV30" s="615"/>
      <c r="CW30" s="615"/>
      <c r="CX30" s="615"/>
      <c r="CY30" s="616"/>
      <c r="CZ30" s="617">
        <v>12.2</v>
      </c>
      <c r="DA30" s="625"/>
      <c r="DB30" s="625"/>
      <c r="DC30" s="626"/>
      <c r="DD30" s="620">
        <v>896322</v>
      </c>
      <c r="DE30" s="615"/>
      <c r="DF30" s="615"/>
      <c r="DG30" s="615"/>
      <c r="DH30" s="615"/>
      <c r="DI30" s="615"/>
      <c r="DJ30" s="615"/>
      <c r="DK30" s="616"/>
      <c r="DL30" s="620">
        <v>896322</v>
      </c>
      <c r="DM30" s="615"/>
      <c r="DN30" s="615"/>
      <c r="DO30" s="615"/>
      <c r="DP30" s="615"/>
      <c r="DQ30" s="615"/>
      <c r="DR30" s="615"/>
      <c r="DS30" s="615"/>
      <c r="DT30" s="615"/>
      <c r="DU30" s="615"/>
      <c r="DV30" s="616"/>
      <c r="DW30" s="617">
        <v>19.7</v>
      </c>
      <c r="DX30" s="625"/>
      <c r="DY30" s="625"/>
      <c r="DZ30" s="625"/>
      <c r="EA30" s="625"/>
      <c r="EB30" s="625"/>
      <c r="EC30" s="639"/>
    </row>
    <row r="31" spans="2:133" ht="11.25" customHeight="1" x14ac:dyDescent="0.15">
      <c r="B31" s="683" t="s">
        <v>314</v>
      </c>
      <c r="C31" s="684"/>
      <c r="D31" s="684"/>
      <c r="E31" s="684"/>
      <c r="F31" s="684"/>
      <c r="G31" s="684"/>
      <c r="H31" s="684"/>
      <c r="I31" s="684"/>
      <c r="J31" s="684"/>
      <c r="K31" s="684"/>
      <c r="L31" s="684"/>
      <c r="M31" s="684"/>
      <c r="N31" s="684"/>
      <c r="O31" s="684"/>
      <c r="P31" s="684"/>
      <c r="Q31" s="685"/>
      <c r="R31" s="614" t="s">
        <v>130</v>
      </c>
      <c r="S31" s="615"/>
      <c r="T31" s="615"/>
      <c r="U31" s="615"/>
      <c r="V31" s="615"/>
      <c r="W31" s="615"/>
      <c r="X31" s="615"/>
      <c r="Y31" s="616"/>
      <c r="Z31" s="650" t="s">
        <v>177</v>
      </c>
      <c r="AA31" s="650"/>
      <c r="AB31" s="650"/>
      <c r="AC31" s="650"/>
      <c r="AD31" s="651" t="s">
        <v>239</v>
      </c>
      <c r="AE31" s="651"/>
      <c r="AF31" s="651"/>
      <c r="AG31" s="651"/>
      <c r="AH31" s="651"/>
      <c r="AI31" s="651"/>
      <c r="AJ31" s="651"/>
      <c r="AK31" s="651"/>
      <c r="AL31" s="617" t="s">
        <v>177</v>
      </c>
      <c r="AM31" s="618"/>
      <c r="AN31" s="618"/>
      <c r="AO31" s="652"/>
      <c r="AP31" s="675" t="s">
        <v>315</v>
      </c>
      <c r="AQ31" s="676"/>
      <c r="AR31" s="676"/>
      <c r="AS31" s="676"/>
      <c r="AT31" s="677" t="s">
        <v>316</v>
      </c>
      <c r="AU31" s="212"/>
      <c r="AV31" s="212"/>
      <c r="AW31" s="212"/>
      <c r="AX31" s="663" t="s">
        <v>189</v>
      </c>
      <c r="AY31" s="664"/>
      <c r="AZ31" s="664"/>
      <c r="BA31" s="664"/>
      <c r="BB31" s="664"/>
      <c r="BC31" s="664"/>
      <c r="BD31" s="664"/>
      <c r="BE31" s="664"/>
      <c r="BF31" s="665"/>
      <c r="BG31" s="671">
        <v>99.3</v>
      </c>
      <c r="BH31" s="672"/>
      <c r="BI31" s="672"/>
      <c r="BJ31" s="672"/>
      <c r="BK31" s="672"/>
      <c r="BL31" s="672"/>
      <c r="BM31" s="673">
        <v>98.1</v>
      </c>
      <c r="BN31" s="672"/>
      <c r="BO31" s="672"/>
      <c r="BP31" s="672"/>
      <c r="BQ31" s="674"/>
      <c r="BR31" s="671">
        <v>99.5</v>
      </c>
      <c r="BS31" s="672"/>
      <c r="BT31" s="672"/>
      <c r="BU31" s="672"/>
      <c r="BV31" s="672"/>
      <c r="BW31" s="672"/>
      <c r="BX31" s="673">
        <v>97.3</v>
      </c>
      <c r="BY31" s="672"/>
      <c r="BZ31" s="672"/>
      <c r="CA31" s="672"/>
      <c r="CB31" s="674"/>
      <c r="CD31" s="629"/>
      <c r="CE31" s="630"/>
      <c r="CF31" s="611" t="s">
        <v>317</v>
      </c>
      <c r="CG31" s="612"/>
      <c r="CH31" s="612"/>
      <c r="CI31" s="612"/>
      <c r="CJ31" s="612"/>
      <c r="CK31" s="612"/>
      <c r="CL31" s="612"/>
      <c r="CM31" s="612"/>
      <c r="CN31" s="612"/>
      <c r="CO31" s="612"/>
      <c r="CP31" s="612"/>
      <c r="CQ31" s="613"/>
      <c r="CR31" s="614">
        <v>13416</v>
      </c>
      <c r="CS31" s="623"/>
      <c r="CT31" s="623"/>
      <c r="CU31" s="623"/>
      <c r="CV31" s="623"/>
      <c r="CW31" s="623"/>
      <c r="CX31" s="623"/>
      <c r="CY31" s="624"/>
      <c r="CZ31" s="617">
        <v>0.2</v>
      </c>
      <c r="DA31" s="625"/>
      <c r="DB31" s="625"/>
      <c r="DC31" s="626"/>
      <c r="DD31" s="620">
        <v>13416</v>
      </c>
      <c r="DE31" s="623"/>
      <c r="DF31" s="623"/>
      <c r="DG31" s="623"/>
      <c r="DH31" s="623"/>
      <c r="DI31" s="623"/>
      <c r="DJ31" s="623"/>
      <c r="DK31" s="624"/>
      <c r="DL31" s="620">
        <v>13416</v>
      </c>
      <c r="DM31" s="623"/>
      <c r="DN31" s="623"/>
      <c r="DO31" s="623"/>
      <c r="DP31" s="623"/>
      <c r="DQ31" s="623"/>
      <c r="DR31" s="623"/>
      <c r="DS31" s="623"/>
      <c r="DT31" s="623"/>
      <c r="DU31" s="623"/>
      <c r="DV31" s="624"/>
      <c r="DW31" s="617">
        <v>0.3</v>
      </c>
      <c r="DX31" s="625"/>
      <c r="DY31" s="625"/>
      <c r="DZ31" s="625"/>
      <c r="EA31" s="625"/>
      <c r="EB31" s="625"/>
      <c r="EC31" s="639"/>
    </row>
    <row r="32" spans="2:133" ht="11.25" customHeight="1" x14ac:dyDescent="0.15">
      <c r="B32" s="611" t="s">
        <v>318</v>
      </c>
      <c r="C32" s="612"/>
      <c r="D32" s="612"/>
      <c r="E32" s="612"/>
      <c r="F32" s="612"/>
      <c r="G32" s="612"/>
      <c r="H32" s="612"/>
      <c r="I32" s="612"/>
      <c r="J32" s="612"/>
      <c r="K32" s="612"/>
      <c r="L32" s="612"/>
      <c r="M32" s="612"/>
      <c r="N32" s="612"/>
      <c r="O32" s="612"/>
      <c r="P32" s="612"/>
      <c r="Q32" s="613"/>
      <c r="R32" s="614">
        <v>568516</v>
      </c>
      <c r="S32" s="615"/>
      <c r="T32" s="615"/>
      <c r="U32" s="615"/>
      <c r="V32" s="615"/>
      <c r="W32" s="615"/>
      <c r="X32" s="615"/>
      <c r="Y32" s="616"/>
      <c r="Z32" s="650">
        <v>7.4</v>
      </c>
      <c r="AA32" s="650"/>
      <c r="AB32" s="650"/>
      <c r="AC32" s="650"/>
      <c r="AD32" s="651" t="s">
        <v>130</v>
      </c>
      <c r="AE32" s="651"/>
      <c r="AF32" s="651"/>
      <c r="AG32" s="651"/>
      <c r="AH32" s="651"/>
      <c r="AI32" s="651"/>
      <c r="AJ32" s="651"/>
      <c r="AK32" s="651"/>
      <c r="AL32" s="617" t="s">
        <v>130</v>
      </c>
      <c r="AM32" s="618"/>
      <c r="AN32" s="618"/>
      <c r="AO32" s="652"/>
      <c r="AP32" s="653"/>
      <c r="AQ32" s="654"/>
      <c r="AR32" s="654"/>
      <c r="AS32" s="654"/>
      <c r="AT32" s="678"/>
      <c r="AU32" s="208" t="s">
        <v>319</v>
      </c>
      <c r="AX32" s="611" t="s">
        <v>320</v>
      </c>
      <c r="AY32" s="612"/>
      <c r="AZ32" s="612"/>
      <c r="BA32" s="612"/>
      <c r="BB32" s="612"/>
      <c r="BC32" s="612"/>
      <c r="BD32" s="612"/>
      <c r="BE32" s="612"/>
      <c r="BF32" s="613"/>
      <c r="BG32" s="670">
        <v>99.2</v>
      </c>
      <c r="BH32" s="623"/>
      <c r="BI32" s="623"/>
      <c r="BJ32" s="623"/>
      <c r="BK32" s="623"/>
      <c r="BL32" s="623"/>
      <c r="BM32" s="618">
        <v>98.7</v>
      </c>
      <c r="BN32" s="623"/>
      <c r="BO32" s="623"/>
      <c r="BP32" s="623"/>
      <c r="BQ32" s="648"/>
      <c r="BR32" s="670">
        <v>99.7</v>
      </c>
      <c r="BS32" s="623"/>
      <c r="BT32" s="623"/>
      <c r="BU32" s="623"/>
      <c r="BV32" s="623"/>
      <c r="BW32" s="623"/>
      <c r="BX32" s="618">
        <v>99.1</v>
      </c>
      <c r="BY32" s="623"/>
      <c r="BZ32" s="623"/>
      <c r="CA32" s="623"/>
      <c r="CB32" s="648"/>
      <c r="CD32" s="631"/>
      <c r="CE32" s="632"/>
      <c r="CF32" s="611" t="s">
        <v>321</v>
      </c>
      <c r="CG32" s="612"/>
      <c r="CH32" s="612"/>
      <c r="CI32" s="612"/>
      <c r="CJ32" s="612"/>
      <c r="CK32" s="612"/>
      <c r="CL32" s="612"/>
      <c r="CM32" s="612"/>
      <c r="CN32" s="612"/>
      <c r="CO32" s="612"/>
      <c r="CP32" s="612"/>
      <c r="CQ32" s="613"/>
      <c r="CR32" s="614">
        <v>236</v>
      </c>
      <c r="CS32" s="615"/>
      <c r="CT32" s="615"/>
      <c r="CU32" s="615"/>
      <c r="CV32" s="615"/>
      <c r="CW32" s="615"/>
      <c r="CX32" s="615"/>
      <c r="CY32" s="616"/>
      <c r="CZ32" s="617">
        <v>0</v>
      </c>
      <c r="DA32" s="625"/>
      <c r="DB32" s="625"/>
      <c r="DC32" s="626"/>
      <c r="DD32" s="620">
        <v>236</v>
      </c>
      <c r="DE32" s="615"/>
      <c r="DF32" s="615"/>
      <c r="DG32" s="615"/>
      <c r="DH32" s="615"/>
      <c r="DI32" s="615"/>
      <c r="DJ32" s="615"/>
      <c r="DK32" s="616"/>
      <c r="DL32" s="620">
        <v>236</v>
      </c>
      <c r="DM32" s="615"/>
      <c r="DN32" s="615"/>
      <c r="DO32" s="615"/>
      <c r="DP32" s="615"/>
      <c r="DQ32" s="615"/>
      <c r="DR32" s="615"/>
      <c r="DS32" s="615"/>
      <c r="DT32" s="615"/>
      <c r="DU32" s="615"/>
      <c r="DV32" s="616"/>
      <c r="DW32" s="617">
        <v>0</v>
      </c>
      <c r="DX32" s="625"/>
      <c r="DY32" s="625"/>
      <c r="DZ32" s="625"/>
      <c r="EA32" s="625"/>
      <c r="EB32" s="625"/>
      <c r="EC32" s="639"/>
    </row>
    <row r="33" spans="2:133" ht="11.25" customHeight="1" x14ac:dyDescent="0.15">
      <c r="B33" s="611" t="s">
        <v>322</v>
      </c>
      <c r="C33" s="612"/>
      <c r="D33" s="612"/>
      <c r="E33" s="612"/>
      <c r="F33" s="612"/>
      <c r="G33" s="612"/>
      <c r="H33" s="612"/>
      <c r="I33" s="612"/>
      <c r="J33" s="612"/>
      <c r="K33" s="612"/>
      <c r="L33" s="612"/>
      <c r="M33" s="612"/>
      <c r="N33" s="612"/>
      <c r="O33" s="612"/>
      <c r="P33" s="612"/>
      <c r="Q33" s="613"/>
      <c r="R33" s="614">
        <v>13827</v>
      </c>
      <c r="S33" s="615"/>
      <c r="T33" s="615"/>
      <c r="U33" s="615"/>
      <c r="V33" s="615"/>
      <c r="W33" s="615"/>
      <c r="X33" s="615"/>
      <c r="Y33" s="616"/>
      <c r="Z33" s="650">
        <v>0.2</v>
      </c>
      <c r="AA33" s="650"/>
      <c r="AB33" s="650"/>
      <c r="AC33" s="650"/>
      <c r="AD33" s="651">
        <v>3108</v>
      </c>
      <c r="AE33" s="651"/>
      <c r="AF33" s="651"/>
      <c r="AG33" s="651"/>
      <c r="AH33" s="651"/>
      <c r="AI33" s="651"/>
      <c r="AJ33" s="651"/>
      <c r="AK33" s="651"/>
      <c r="AL33" s="617">
        <v>0.1</v>
      </c>
      <c r="AM33" s="618"/>
      <c r="AN33" s="618"/>
      <c r="AO33" s="652"/>
      <c r="AP33" s="655"/>
      <c r="AQ33" s="656"/>
      <c r="AR33" s="656"/>
      <c r="AS33" s="656"/>
      <c r="AT33" s="679"/>
      <c r="AU33" s="213"/>
      <c r="AV33" s="213"/>
      <c r="AW33" s="213"/>
      <c r="AX33" s="595" t="s">
        <v>323</v>
      </c>
      <c r="AY33" s="596"/>
      <c r="AZ33" s="596"/>
      <c r="BA33" s="596"/>
      <c r="BB33" s="596"/>
      <c r="BC33" s="596"/>
      <c r="BD33" s="596"/>
      <c r="BE33" s="596"/>
      <c r="BF33" s="597"/>
      <c r="BG33" s="669">
        <v>99.3</v>
      </c>
      <c r="BH33" s="599"/>
      <c r="BI33" s="599"/>
      <c r="BJ33" s="599"/>
      <c r="BK33" s="599"/>
      <c r="BL33" s="599"/>
      <c r="BM33" s="643">
        <v>97.3</v>
      </c>
      <c r="BN33" s="599"/>
      <c r="BO33" s="599"/>
      <c r="BP33" s="599"/>
      <c r="BQ33" s="637"/>
      <c r="BR33" s="669">
        <v>99.3</v>
      </c>
      <c r="BS33" s="599"/>
      <c r="BT33" s="599"/>
      <c r="BU33" s="599"/>
      <c r="BV33" s="599"/>
      <c r="BW33" s="599"/>
      <c r="BX33" s="643">
        <v>95.6</v>
      </c>
      <c r="BY33" s="599"/>
      <c r="BZ33" s="599"/>
      <c r="CA33" s="599"/>
      <c r="CB33" s="637"/>
      <c r="CD33" s="611" t="s">
        <v>324</v>
      </c>
      <c r="CE33" s="612"/>
      <c r="CF33" s="612"/>
      <c r="CG33" s="612"/>
      <c r="CH33" s="612"/>
      <c r="CI33" s="612"/>
      <c r="CJ33" s="612"/>
      <c r="CK33" s="612"/>
      <c r="CL33" s="612"/>
      <c r="CM33" s="612"/>
      <c r="CN33" s="612"/>
      <c r="CO33" s="612"/>
      <c r="CP33" s="612"/>
      <c r="CQ33" s="613"/>
      <c r="CR33" s="614">
        <v>3505549</v>
      </c>
      <c r="CS33" s="623"/>
      <c r="CT33" s="623"/>
      <c r="CU33" s="623"/>
      <c r="CV33" s="623"/>
      <c r="CW33" s="623"/>
      <c r="CX33" s="623"/>
      <c r="CY33" s="624"/>
      <c r="CZ33" s="617">
        <v>47.3</v>
      </c>
      <c r="DA33" s="625"/>
      <c r="DB33" s="625"/>
      <c r="DC33" s="626"/>
      <c r="DD33" s="620">
        <v>2774752</v>
      </c>
      <c r="DE33" s="623"/>
      <c r="DF33" s="623"/>
      <c r="DG33" s="623"/>
      <c r="DH33" s="623"/>
      <c r="DI33" s="623"/>
      <c r="DJ33" s="623"/>
      <c r="DK33" s="624"/>
      <c r="DL33" s="620">
        <v>1761893</v>
      </c>
      <c r="DM33" s="623"/>
      <c r="DN33" s="623"/>
      <c r="DO33" s="623"/>
      <c r="DP33" s="623"/>
      <c r="DQ33" s="623"/>
      <c r="DR33" s="623"/>
      <c r="DS33" s="623"/>
      <c r="DT33" s="623"/>
      <c r="DU33" s="623"/>
      <c r="DV33" s="624"/>
      <c r="DW33" s="617">
        <v>38.6</v>
      </c>
      <c r="DX33" s="625"/>
      <c r="DY33" s="625"/>
      <c r="DZ33" s="625"/>
      <c r="EA33" s="625"/>
      <c r="EB33" s="625"/>
      <c r="EC33" s="639"/>
    </row>
    <row r="34" spans="2:133" ht="11.25" customHeight="1" x14ac:dyDescent="0.15">
      <c r="B34" s="611" t="s">
        <v>325</v>
      </c>
      <c r="C34" s="612"/>
      <c r="D34" s="612"/>
      <c r="E34" s="612"/>
      <c r="F34" s="612"/>
      <c r="G34" s="612"/>
      <c r="H34" s="612"/>
      <c r="I34" s="612"/>
      <c r="J34" s="612"/>
      <c r="K34" s="612"/>
      <c r="L34" s="612"/>
      <c r="M34" s="612"/>
      <c r="N34" s="612"/>
      <c r="O34" s="612"/>
      <c r="P34" s="612"/>
      <c r="Q34" s="613"/>
      <c r="R34" s="614">
        <v>349212</v>
      </c>
      <c r="S34" s="615"/>
      <c r="T34" s="615"/>
      <c r="U34" s="615"/>
      <c r="V34" s="615"/>
      <c r="W34" s="615"/>
      <c r="X34" s="615"/>
      <c r="Y34" s="616"/>
      <c r="Z34" s="650">
        <v>4.5999999999999996</v>
      </c>
      <c r="AA34" s="650"/>
      <c r="AB34" s="650"/>
      <c r="AC34" s="650"/>
      <c r="AD34" s="651" t="s">
        <v>130</v>
      </c>
      <c r="AE34" s="651"/>
      <c r="AF34" s="651"/>
      <c r="AG34" s="651"/>
      <c r="AH34" s="651"/>
      <c r="AI34" s="651"/>
      <c r="AJ34" s="651"/>
      <c r="AK34" s="651"/>
      <c r="AL34" s="617" t="s">
        <v>177</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326</v>
      </c>
      <c r="CE34" s="612"/>
      <c r="CF34" s="612"/>
      <c r="CG34" s="612"/>
      <c r="CH34" s="612"/>
      <c r="CI34" s="612"/>
      <c r="CJ34" s="612"/>
      <c r="CK34" s="612"/>
      <c r="CL34" s="612"/>
      <c r="CM34" s="612"/>
      <c r="CN34" s="612"/>
      <c r="CO34" s="612"/>
      <c r="CP34" s="612"/>
      <c r="CQ34" s="613"/>
      <c r="CR34" s="614">
        <v>1057554</v>
      </c>
      <c r="CS34" s="615"/>
      <c r="CT34" s="615"/>
      <c r="CU34" s="615"/>
      <c r="CV34" s="615"/>
      <c r="CW34" s="615"/>
      <c r="CX34" s="615"/>
      <c r="CY34" s="616"/>
      <c r="CZ34" s="617">
        <v>14.3</v>
      </c>
      <c r="DA34" s="625"/>
      <c r="DB34" s="625"/>
      <c r="DC34" s="626"/>
      <c r="DD34" s="620">
        <v>680278</v>
      </c>
      <c r="DE34" s="615"/>
      <c r="DF34" s="615"/>
      <c r="DG34" s="615"/>
      <c r="DH34" s="615"/>
      <c r="DI34" s="615"/>
      <c r="DJ34" s="615"/>
      <c r="DK34" s="616"/>
      <c r="DL34" s="620">
        <v>522035</v>
      </c>
      <c r="DM34" s="615"/>
      <c r="DN34" s="615"/>
      <c r="DO34" s="615"/>
      <c r="DP34" s="615"/>
      <c r="DQ34" s="615"/>
      <c r="DR34" s="615"/>
      <c r="DS34" s="615"/>
      <c r="DT34" s="615"/>
      <c r="DU34" s="615"/>
      <c r="DV34" s="616"/>
      <c r="DW34" s="617">
        <v>11.4</v>
      </c>
      <c r="DX34" s="625"/>
      <c r="DY34" s="625"/>
      <c r="DZ34" s="625"/>
      <c r="EA34" s="625"/>
      <c r="EB34" s="625"/>
      <c r="EC34" s="639"/>
    </row>
    <row r="35" spans="2:133" ht="11.25" customHeight="1" x14ac:dyDescent="0.15">
      <c r="B35" s="611" t="s">
        <v>327</v>
      </c>
      <c r="C35" s="612"/>
      <c r="D35" s="612"/>
      <c r="E35" s="612"/>
      <c r="F35" s="612"/>
      <c r="G35" s="612"/>
      <c r="H35" s="612"/>
      <c r="I35" s="612"/>
      <c r="J35" s="612"/>
      <c r="K35" s="612"/>
      <c r="L35" s="612"/>
      <c r="M35" s="612"/>
      <c r="N35" s="612"/>
      <c r="O35" s="612"/>
      <c r="P35" s="612"/>
      <c r="Q35" s="613"/>
      <c r="R35" s="614">
        <v>137809</v>
      </c>
      <c r="S35" s="615"/>
      <c r="T35" s="615"/>
      <c r="U35" s="615"/>
      <c r="V35" s="615"/>
      <c r="W35" s="615"/>
      <c r="X35" s="615"/>
      <c r="Y35" s="616"/>
      <c r="Z35" s="650">
        <v>1.8</v>
      </c>
      <c r="AA35" s="650"/>
      <c r="AB35" s="650"/>
      <c r="AC35" s="650"/>
      <c r="AD35" s="651" t="s">
        <v>130</v>
      </c>
      <c r="AE35" s="651"/>
      <c r="AF35" s="651"/>
      <c r="AG35" s="651"/>
      <c r="AH35" s="651"/>
      <c r="AI35" s="651"/>
      <c r="AJ35" s="651"/>
      <c r="AK35" s="651"/>
      <c r="AL35" s="617" t="s">
        <v>130</v>
      </c>
      <c r="AM35" s="618"/>
      <c r="AN35" s="618"/>
      <c r="AO35" s="652"/>
      <c r="AP35" s="216"/>
      <c r="AQ35" s="666" t="s">
        <v>328</v>
      </c>
      <c r="AR35" s="667"/>
      <c r="AS35" s="667"/>
      <c r="AT35" s="667"/>
      <c r="AU35" s="667"/>
      <c r="AV35" s="667"/>
      <c r="AW35" s="667"/>
      <c r="AX35" s="667"/>
      <c r="AY35" s="667"/>
      <c r="AZ35" s="667"/>
      <c r="BA35" s="667"/>
      <c r="BB35" s="667"/>
      <c r="BC35" s="667"/>
      <c r="BD35" s="667"/>
      <c r="BE35" s="667"/>
      <c r="BF35" s="668"/>
      <c r="BG35" s="666" t="s">
        <v>329</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330</v>
      </c>
      <c r="CE35" s="612"/>
      <c r="CF35" s="612"/>
      <c r="CG35" s="612"/>
      <c r="CH35" s="612"/>
      <c r="CI35" s="612"/>
      <c r="CJ35" s="612"/>
      <c r="CK35" s="612"/>
      <c r="CL35" s="612"/>
      <c r="CM35" s="612"/>
      <c r="CN35" s="612"/>
      <c r="CO35" s="612"/>
      <c r="CP35" s="612"/>
      <c r="CQ35" s="613"/>
      <c r="CR35" s="614">
        <v>46065</v>
      </c>
      <c r="CS35" s="623"/>
      <c r="CT35" s="623"/>
      <c r="CU35" s="623"/>
      <c r="CV35" s="623"/>
      <c r="CW35" s="623"/>
      <c r="CX35" s="623"/>
      <c r="CY35" s="624"/>
      <c r="CZ35" s="617">
        <v>0.6</v>
      </c>
      <c r="DA35" s="625"/>
      <c r="DB35" s="625"/>
      <c r="DC35" s="626"/>
      <c r="DD35" s="620">
        <v>41526</v>
      </c>
      <c r="DE35" s="623"/>
      <c r="DF35" s="623"/>
      <c r="DG35" s="623"/>
      <c r="DH35" s="623"/>
      <c r="DI35" s="623"/>
      <c r="DJ35" s="623"/>
      <c r="DK35" s="624"/>
      <c r="DL35" s="620">
        <v>36235</v>
      </c>
      <c r="DM35" s="623"/>
      <c r="DN35" s="623"/>
      <c r="DO35" s="623"/>
      <c r="DP35" s="623"/>
      <c r="DQ35" s="623"/>
      <c r="DR35" s="623"/>
      <c r="DS35" s="623"/>
      <c r="DT35" s="623"/>
      <c r="DU35" s="623"/>
      <c r="DV35" s="624"/>
      <c r="DW35" s="617">
        <v>0.8</v>
      </c>
      <c r="DX35" s="625"/>
      <c r="DY35" s="625"/>
      <c r="DZ35" s="625"/>
      <c r="EA35" s="625"/>
      <c r="EB35" s="625"/>
      <c r="EC35" s="639"/>
    </row>
    <row r="36" spans="2:133" ht="11.25" customHeight="1" x14ac:dyDescent="0.15">
      <c r="B36" s="611" t="s">
        <v>331</v>
      </c>
      <c r="C36" s="612"/>
      <c r="D36" s="612"/>
      <c r="E36" s="612"/>
      <c r="F36" s="612"/>
      <c r="G36" s="612"/>
      <c r="H36" s="612"/>
      <c r="I36" s="612"/>
      <c r="J36" s="612"/>
      <c r="K36" s="612"/>
      <c r="L36" s="612"/>
      <c r="M36" s="612"/>
      <c r="N36" s="612"/>
      <c r="O36" s="612"/>
      <c r="P36" s="612"/>
      <c r="Q36" s="613"/>
      <c r="R36" s="614">
        <v>264737</v>
      </c>
      <c r="S36" s="615"/>
      <c r="T36" s="615"/>
      <c r="U36" s="615"/>
      <c r="V36" s="615"/>
      <c r="W36" s="615"/>
      <c r="X36" s="615"/>
      <c r="Y36" s="616"/>
      <c r="Z36" s="650">
        <v>3.5</v>
      </c>
      <c r="AA36" s="650"/>
      <c r="AB36" s="650"/>
      <c r="AC36" s="650"/>
      <c r="AD36" s="651" t="s">
        <v>130</v>
      </c>
      <c r="AE36" s="651"/>
      <c r="AF36" s="651"/>
      <c r="AG36" s="651"/>
      <c r="AH36" s="651"/>
      <c r="AI36" s="651"/>
      <c r="AJ36" s="651"/>
      <c r="AK36" s="651"/>
      <c r="AL36" s="617" t="s">
        <v>130</v>
      </c>
      <c r="AM36" s="618"/>
      <c r="AN36" s="618"/>
      <c r="AO36" s="652"/>
      <c r="AP36" s="216"/>
      <c r="AQ36" s="657" t="s">
        <v>332</v>
      </c>
      <c r="AR36" s="658"/>
      <c r="AS36" s="658"/>
      <c r="AT36" s="658"/>
      <c r="AU36" s="658"/>
      <c r="AV36" s="658"/>
      <c r="AW36" s="658"/>
      <c r="AX36" s="658"/>
      <c r="AY36" s="659"/>
      <c r="AZ36" s="660">
        <v>792323</v>
      </c>
      <c r="BA36" s="661"/>
      <c r="BB36" s="661"/>
      <c r="BC36" s="661"/>
      <c r="BD36" s="661"/>
      <c r="BE36" s="661"/>
      <c r="BF36" s="662"/>
      <c r="BG36" s="663" t="s">
        <v>333</v>
      </c>
      <c r="BH36" s="664"/>
      <c r="BI36" s="664"/>
      <c r="BJ36" s="664"/>
      <c r="BK36" s="664"/>
      <c r="BL36" s="664"/>
      <c r="BM36" s="664"/>
      <c r="BN36" s="664"/>
      <c r="BO36" s="664"/>
      <c r="BP36" s="664"/>
      <c r="BQ36" s="664"/>
      <c r="BR36" s="664"/>
      <c r="BS36" s="664"/>
      <c r="BT36" s="664"/>
      <c r="BU36" s="665"/>
      <c r="BV36" s="660">
        <v>14740</v>
      </c>
      <c r="BW36" s="661"/>
      <c r="BX36" s="661"/>
      <c r="BY36" s="661"/>
      <c r="BZ36" s="661"/>
      <c r="CA36" s="661"/>
      <c r="CB36" s="662"/>
      <c r="CD36" s="611" t="s">
        <v>334</v>
      </c>
      <c r="CE36" s="612"/>
      <c r="CF36" s="612"/>
      <c r="CG36" s="612"/>
      <c r="CH36" s="612"/>
      <c r="CI36" s="612"/>
      <c r="CJ36" s="612"/>
      <c r="CK36" s="612"/>
      <c r="CL36" s="612"/>
      <c r="CM36" s="612"/>
      <c r="CN36" s="612"/>
      <c r="CO36" s="612"/>
      <c r="CP36" s="612"/>
      <c r="CQ36" s="613"/>
      <c r="CR36" s="614">
        <v>1132584</v>
      </c>
      <c r="CS36" s="615"/>
      <c r="CT36" s="615"/>
      <c r="CU36" s="615"/>
      <c r="CV36" s="615"/>
      <c r="CW36" s="615"/>
      <c r="CX36" s="615"/>
      <c r="CY36" s="616"/>
      <c r="CZ36" s="617">
        <v>15.3</v>
      </c>
      <c r="DA36" s="625"/>
      <c r="DB36" s="625"/>
      <c r="DC36" s="626"/>
      <c r="DD36" s="620">
        <v>927363</v>
      </c>
      <c r="DE36" s="615"/>
      <c r="DF36" s="615"/>
      <c r="DG36" s="615"/>
      <c r="DH36" s="615"/>
      <c r="DI36" s="615"/>
      <c r="DJ36" s="615"/>
      <c r="DK36" s="616"/>
      <c r="DL36" s="620">
        <v>580452</v>
      </c>
      <c r="DM36" s="615"/>
      <c r="DN36" s="615"/>
      <c r="DO36" s="615"/>
      <c r="DP36" s="615"/>
      <c r="DQ36" s="615"/>
      <c r="DR36" s="615"/>
      <c r="DS36" s="615"/>
      <c r="DT36" s="615"/>
      <c r="DU36" s="615"/>
      <c r="DV36" s="616"/>
      <c r="DW36" s="617">
        <v>12.7</v>
      </c>
      <c r="DX36" s="625"/>
      <c r="DY36" s="625"/>
      <c r="DZ36" s="625"/>
      <c r="EA36" s="625"/>
      <c r="EB36" s="625"/>
      <c r="EC36" s="639"/>
    </row>
    <row r="37" spans="2:133" ht="11.25" customHeight="1" x14ac:dyDescent="0.15">
      <c r="B37" s="611" t="s">
        <v>335</v>
      </c>
      <c r="C37" s="612"/>
      <c r="D37" s="612"/>
      <c r="E37" s="612"/>
      <c r="F37" s="612"/>
      <c r="G37" s="612"/>
      <c r="H37" s="612"/>
      <c r="I37" s="612"/>
      <c r="J37" s="612"/>
      <c r="K37" s="612"/>
      <c r="L37" s="612"/>
      <c r="M37" s="612"/>
      <c r="N37" s="612"/>
      <c r="O37" s="612"/>
      <c r="P37" s="612"/>
      <c r="Q37" s="613"/>
      <c r="R37" s="614">
        <v>174659</v>
      </c>
      <c r="S37" s="615"/>
      <c r="T37" s="615"/>
      <c r="U37" s="615"/>
      <c r="V37" s="615"/>
      <c r="W37" s="615"/>
      <c r="X37" s="615"/>
      <c r="Y37" s="616"/>
      <c r="Z37" s="650">
        <v>2.2999999999999998</v>
      </c>
      <c r="AA37" s="650"/>
      <c r="AB37" s="650"/>
      <c r="AC37" s="650"/>
      <c r="AD37" s="651">
        <v>12</v>
      </c>
      <c r="AE37" s="651"/>
      <c r="AF37" s="651"/>
      <c r="AG37" s="651"/>
      <c r="AH37" s="651"/>
      <c r="AI37" s="651"/>
      <c r="AJ37" s="651"/>
      <c r="AK37" s="651"/>
      <c r="AL37" s="617">
        <v>0</v>
      </c>
      <c r="AM37" s="618"/>
      <c r="AN37" s="618"/>
      <c r="AO37" s="652"/>
      <c r="AQ37" s="645" t="s">
        <v>336</v>
      </c>
      <c r="AR37" s="646"/>
      <c r="AS37" s="646"/>
      <c r="AT37" s="646"/>
      <c r="AU37" s="646"/>
      <c r="AV37" s="646"/>
      <c r="AW37" s="646"/>
      <c r="AX37" s="646"/>
      <c r="AY37" s="647"/>
      <c r="AZ37" s="614">
        <v>173823</v>
      </c>
      <c r="BA37" s="615"/>
      <c r="BB37" s="615"/>
      <c r="BC37" s="615"/>
      <c r="BD37" s="623"/>
      <c r="BE37" s="623"/>
      <c r="BF37" s="648"/>
      <c r="BG37" s="611" t="s">
        <v>337</v>
      </c>
      <c r="BH37" s="612"/>
      <c r="BI37" s="612"/>
      <c r="BJ37" s="612"/>
      <c r="BK37" s="612"/>
      <c r="BL37" s="612"/>
      <c r="BM37" s="612"/>
      <c r="BN37" s="612"/>
      <c r="BO37" s="612"/>
      <c r="BP37" s="612"/>
      <c r="BQ37" s="612"/>
      <c r="BR37" s="612"/>
      <c r="BS37" s="612"/>
      <c r="BT37" s="612"/>
      <c r="BU37" s="613"/>
      <c r="BV37" s="614">
        <v>6646</v>
      </c>
      <c r="BW37" s="615"/>
      <c r="BX37" s="615"/>
      <c r="BY37" s="615"/>
      <c r="BZ37" s="615"/>
      <c r="CA37" s="615"/>
      <c r="CB37" s="649"/>
      <c r="CD37" s="611" t="s">
        <v>338</v>
      </c>
      <c r="CE37" s="612"/>
      <c r="CF37" s="612"/>
      <c r="CG37" s="612"/>
      <c r="CH37" s="612"/>
      <c r="CI37" s="612"/>
      <c r="CJ37" s="612"/>
      <c r="CK37" s="612"/>
      <c r="CL37" s="612"/>
      <c r="CM37" s="612"/>
      <c r="CN37" s="612"/>
      <c r="CO37" s="612"/>
      <c r="CP37" s="612"/>
      <c r="CQ37" s="613"/>
      <c r="CR37" s="614">
        <v>494051</v>
      </c>
      <c r="CS37" s="623"/>
      <c r="CT37" s="623"/>
      <c r="CU37" s="623"/>
      <c r="CV37" s="623"/>
      <c r="CW37" s="623"/>
      <c r="CX37" s="623"/>
      <c r="CY37" s="624"/>
      <c r="CZ37" s="617">
        <v>6.7</v>
      </c>
      <c r="DA37" s="625"/>
      <c r="DB37" s="625"/>
      <c r="DC37" s="626"/>
      <c r="DD37" s="620">
        <v>493571</v>
      </c>
      <c r="DE37" s="623"/>
      <c r="DF37" s="623"/>
      <c r="DG37" s="623"/>
      <c r="DH37" s="623"/>
      <c r="DI37" s="623"/>
      <c r="DJ37" s="623"/>
      <c r="DK37" s="624"/>
      <c r="DL37" s="620">
        <v>468990</v>
      </c>
      <c r="DM37" s="623"/>
      <c r="DN37" s="623"/>
      <c r="DO37" s="623"/>
      <c r="DP37" s="623"/>
      <c r="DQ37" s="623"/>
      <c r="DR37" s="623"/>
      <c r="DS37" s="623"/>
      <c r="DT37" s="623"/>
      <c r="DU37" s="623"/>
      <c r="DV37" s="624"/>
      <c r="DW37" s="617">
        <v>10.3</v>
      </c>
      <c r="DX37" s="625"/>
      <c r="DY37" s="625"/>
      <c r="DZ37" s="625"/>
      <c r="EA37" s="625"/>
      <c r="EB37" s="625"/>
      <c r="EC37" s="639"/>
    </row>
    <row r="38" spans="2:133" ht="11.25" customHeight="1" x14ac:dyDescent="0.15">
      <c r="B38" s="611" t="s">
        <v>339</v>
      </c>
      <c r="C38" s="612"/>
      <c r="D38" s="612"/>
      <c r="E38" s="612"/>
      <c r="F38" s="612"/>
      <c r="G38" s="612"/>
      <c r="H38" s="612"/>
      <c r="I38" s="612"/>
      <c r="J38" s="612"/>
      <c r="K38" s="612"/>
      <c r="L38" s="612"/>
      <c r="M38" s="612"/>
      <c r="N38" s="612"/>
      <c r="O38" s="612"/>
      <c r="P38" s="612"/>
      <c r="Q38" s="613"/>
      <c r="R38" s="614">
        <v>312504</v>
      </c>
      <c r="S38" s="615"/>
      <c r="T38" s="615"/>
      <c r="U38" s="615"/>
      <c r="V38" s="615"/>
      <c r="W38" s="615"/>
      <c r="X38" s="615"/>
      <c r="Y38" s="616"/>
      <c r="Z38" s="650">
        <v>4.0999999999999996</v>
      </c>
      <c r="AA38" s="650"/>
      <c r="AB38" s="650"/>
      <c r="AC38" s="650"/>
      <c r="AD38" s="651" t="s">
        <v>130</v>
      </c>
      <c r="AE38" s="651"/>
      <c r="AF38" s="651"/>
      <c r="AG38" s="651"/>
      <c r="AH38" s="651"/>
      <c r="AI38" s="651"/>
      <c r="AJ38" s="651"/>
      <c r="AK38" s="651"/>
      <c r="AL38" s="617" t="s">
        <v>248</v>
      </c>
      <c r="AM38" s="618"/>
      <c r="AN38" s="618"/>
      <c r="AO38" s="652"/>
      <c r="AQ38" s="645" t="s">
        <v>340</v>
      </c>
      <c r="AR38" s="646"/>
      <c r="AS38" s="646"/>
      <c r="AT38" s="646"/>
      <c r="AU38" s="646"/>
      <c r="AV38" s="646"/>
      <c r="AW38" s="646"/>
      <c r="AX38" s="646"/>
      <c r="AY38" s="647"/>
      <c r="AZ38" s="614">
        <v>58113</v>
      </c>
      <c r="BA38" s="615"/>
      <c r="BB38" s="615"/>
      <c r="BC38" s="615"/>
      <c r="BD38" s="623"/>
      <c r="BE38" s="623"/>
      <c r="BF38" s="648"/>
      <c r="BG38" s="611" t="s">
        <v>341</v>
      </c>
      <c r="BH38" s="612"/>
      <c r="BI38" s="612"/>
      <c r="BJ38" s="612"/>
      <c r="BK38" s="612"/>
      <c r="BL38" s="612"/>
      <c r="BM38" s="612"/>
      <c r="BN38" s="612"/>
      <c r="BO38" s="612"/>
      <c r="BP38" s="612"/>
      <c r="BQ38" s="612"/>
      <c r="BR38" s="612"/>
      <c r="BS38" s="612"/>
      <c r="BT38" s="612"/>
      <c r="BU38" s="613"/>
      <c r="BV38" s="614">
        <v>1716</v>
      </c>
      <c r="BW38" s="615"/>
      <c r="BX38" s="615"/>
      <c r="BY38" s="615"/>
      <c r="BZ38" s="615"/>
      <c r="CA38" s="615"/>
      <c r="CB38" s="649"/>
      <c r="CD38" s="611" t="s">
        <v>342</v>
      </c>
      <c r="CE38" s="612"/>
      <c r="CF38" s="612"/>
      <c r="CG38" s="612"/>
      <c r="CH38" s="612"/>
      <c r="CI38" s="612"/>
      <c r="CJ38" s="612"/>
      <c r="CK38" s="612"/>
      <c r="CL38" s="612"/>
      <c r="CM38" s="612"/>
      <c r="CN38" s="612"/>
      <c r="CO38" s="612"/>
      <c r="CP38" s="612"/>
      <c r="CQ38" s="613"/>
      <c r="CR38" s="614">
        <v>734210</v>
      </c>
      <c r="CS38" s="615"/>
      <c r="CT38" s="615"/>
      <c r="CU38" s="615"/>
      <c r="CV38" s="615"/>
      <c r="CW38" s="615"/>
      <c r="CX38" s="615"/>
      <c r="CY38" s="616"/>
      <c r="CZ38" s="617">
        <v>9.9</v>
      </c>
      <c r="DA38" s="625"/>
      <c r="DB38" s="625"/>
      <c r="DC38" s="626"/>
      <c r="DD38" s="620">
        <v>639372</v>
      </c>
      <c r="DE38" s="615"/>
      <c r="DF38" s="615"/>
      <c r="DG38" s="615"/>
      <c r="DH38" s="615"/>
      <c r="DI38" s="615"/>
      <c r="DJ38" s="615"/>
      <c r="DK38" s="616"/>
      <c r="DL38" s="620">
        <v>623171</v>
      </c>
      <c r="DM38" s="615"/>
      <c r="DN38" s="615"/>
      <c r="DO38" s="615"/>
      <c r="DP38" s="615"/>
      <c r="DQ38" s="615"/>
      <c r="DR38" s="615"/>
      <c r="DS38" s="615"/>
      <c r="DT38" s="615"/>
      <c r="DU38" s="615"/>
      <c r="DV38" s="616"/>
      <c r="DW38" s="617">
        <v>13.7</v>
      </c>
      <c r="DX38" s="625"/>
      <c r="DY38" s="625"/>
      <c r="DZ38" s="625"/>
      <c r="EA38" s="625"/>
      <c r="EB38" s="625"/>
      <c r="EC38" s="639"/>
    </row>
    <row r="39" spans="2:133" ht="11.25" customHeight="1" x14ac:dyDescent="0.15">
      <c r="B39" s="611" t="s">
        <v>343</v>
      </c>
      <c r="C39" s="612"/>
      <c r="D39" s="612"/>
      <c r="E39" s="612"/>
      <c r="F39" s="612"/>
      <c r="G39" s="612"/>
      <c r="H39" s="612"/>
      <c r="I39" s="612"/>
      <c r="J39" s="612"/>
      <c r="K39" s="612"/>
      <c r="L39" s="612"/>
      <c r="M39" s="612"/>
      <c r="N39" s="612"/>
      <c r="O39" s="612"/>
      <c r="P39" s="612"/>
      <c r="Q39" s="613"/>
      <c r="R39" s="614" t="s">
        <v>130</v>
      </c>
      <c r="S39" s="615"/>
      <c r="T39" s="615"/>
      <c r="U39" s="615"/>
      <c r="V39" s="615"/>
      <c r="W39" s="615"/>
      <c r="X39" s="615"/>
      <c r="Y39" s="616"/>
      <c r="Z39" s="650" t="s">
        <v>130</v>
      </c>
      <c r="AA39" s="650"/>
      <c r="AB39" s="650"/>
      <c r="AC39" s="650"/>
      <c r="AD39" s="651" t="s">
        <v>130</v>
      </c>
      <c r="AE39" s="651"/>
      <c r="AF39" s="651"/>
      <c r="AG39" s="651"/>
      <c r="AH39" s="651"/>
      <c r="AI39" s="651"/>
      <c r="AJ39" s="651"/>
      <c r="AK39" s="651"/>
      <c r="AL39" s="617" t="s">
        <v>130</v>
      </c>
      <c r="AM39" s="618"/>
      <c r="AN39" s="618"/>
      <c r="AO39" s="652"/>
      <c r="AQ39" s="645" t="s">
        <v>344</v>
      </c>
      <c r="AR39" s="646"/>
      <c r="AS39" s="646"/>
      <c r="AT39" s="646"/>
      <c r="AU39" s="646"/>
      <c r="AV39" s="646"/>
      <c r="AW39" s="646"/>
      <c r="AX39" s="646"/>
      <c r="AY39" s="647"/>
      <c r="AZ39" s="614">
        <v>23244</v>
      </c>
      <c r="BA39" s="615"/>
      <c r="BB39" s="615"/>
      <c r="BC39" s="615"/>
      <c r="BD39" s="623"/>
      <c r="BE39" s="623"/>
      <c r="BF39" s="648"/>
      <c r="BG39" s="611" t="s">
        <v>345</v>
      </c>
      <c r="BH39" s="612"/>
      <c r="BI39" s="612"/>
      <c r="BJ39" s="612"/>
      <c r="BK39" s="612"/>
      <c r="BL39" s="612"/>
      <c r="BM39" s="612"/>
      <c r="BN39" s="612"/>
      <c r="BO39" s="612"/>
      <c r="BP39" s="612"/>
      <c r="BQ39" s="612"/>
      <c r="BR39" s="612"/>
      <c r="BS39" s="612"/>
      <c r="BT39" s="612"/>
      <c r="BU39" s="613"/>
      <c r="BV39" s="614">
        <v>2661</v>
      </c>
      <c r="BW39" s="615"/>
      <c r="BX39" s="615"/>
      <c r="BY39" s="615"/>
      <c r="BZ39" s="615"/>
      <c r="CA39" s="615"/>
      <c r="CB39" s="649"/>
      <c r="CD39" s="611" t="s">
        <v>346</v>
      </c>
      <c r="CE39" s="612"/>
      <c r="CF39" s="612"/>
      <c r="CG39" s="612"/>
      <c r="CH39" s="612"/>
      <c r="CI39" s="612"/>
      <c r="CJ39" s="612"/>
      <c r="CK39" s="612"/>
      <c r="CL39" s="612"/>
      <c r="CM39" s="612"/>
      <c r="CN39" s="612"/>
      <c r="CO39" s="612"/>
      <c r="CP39" s="612"/>
      <c r="CQ39" s="613"/>
      <c r="CR39" s="614">
        <v>488648</v>
      </c>
      <c r="CS39" s="623"/>
      <c r="CT39" s="623"/>
      <c r="CU39" s="623"/>
      <c r="CV39" s="623"/>
      <c r="CW39" s="623"/>
      <c r="CX39" s="623"/>
      <c r="CY39" s="624"/>
      <c r="CZ39" s="617">
        <v>6.6</v>
      </c>
      <c r="DA39" s="625"/>
      <c r="DB39" s="625"/>
      <c r="DC39" s="626"/>
      <c r="DD39" s="620">
        <v>469725</v>
      </c>
      <c r="DE39" s="623"/>
      <c r="DF39" s="623"/>
      <c r="DG39" s="623"/>
      <c r="DH39" s="623"/>
      <c r="DI39" s="623"/>
      <c r="DJ39" s="623"/>
      <c r="DK39" s="624"/>
      <c r="DL39" s="620" t="s">
        <v>130</v>
      </c>
      <c r="DM39" s="623"/>
      <c r="DN39" s="623"/>
      <c r="DO39" s="623"/>
      <c r="DP39" s="623"/>
      <c r="DQ39" s="623"/>
      <c r="DR39" s="623"/>
      <c r="DS39" s="623"/>
      <c r="DT39" s="623"/>
      <c r="DU39" s="623"/>
      <c r="DV39" s="624"/>
      <c r="DW39" s="617" t="s">
        <v>130</v>
      </c>
      <c r="DX39" s="625"/>
      <c r="DY39" s="625"/>
      <c r="DZ39" s="625"/>
      <c r="EA39" s="625"/>
      <c r="EB39" s="625"/>
      <c r="EC39" s="639"/>
    </row>
    <row r="40" spans="2:133" ht="11.25" customHeight="1" x14ac:dyDescent="0.15">
      <c r="B40" s="611" t="s">
        <v>347</v>
      </c>
      <c r="C40" s="612"/>
      <c r="D40" s="612"/>
      <c r="E40" s="612"/>
      <c r="F40" s="612"/>
      <c r="G40" s="612"/>
      <c r="H40" s="612"/>
      <c r="I40" s="612"/>
      <c r="J40" s="612"/>
      <c r="K40" s="612"/>
      <c r="L40" s="612"/>
      <c r="M40" s="612"/>
      <c r="N40" s="612"/>
      <c r="O40" s="612"/>
      <c r="P40" s="612"/>
      <c r="Q40" s="613"/>
      <c r="R40" s="614">
        <v>75804</v>
      </c>
      <c r="S40" s="615"/>
      <c r="T40" s="615"/>
      <c r="U40" s="615"/>
      <c r="V40" s="615"/>
      <c r="W40" s="615"/>
      <c r="X40" s="615"/>
      <c r="Y40" s="616"/>
      <c r="Z40" s="650">
        <v>1</v>
      </c>
      <c r="AA40" s="650"/>
      <c r="AB40" s="650"/>
      <c r="AC40" s="650"/>
      <c r="AD40" s="651" t="s">
        <v>177</v>
      </c>
      <c r="AE40" s="651"/>
      <c r="AF40" s="651"/>
      <c r="AG40" s="651"/>
      <c r="AH40" s="651"/>
      <c r="AI40" s="651"/>
      <c r="AJ40" s="651"/>
      <c r="AK40" s="651"/>
      <c r="AL40" s="617" t="s">
        <v>239</v>
      </c>
      <c r="AM40" s="618"/>
      <c r="AN40" s="618"/>
      <c r="AO40" s="652"/>
      <c r="AQ40" s="645" t="s">
        <v>348</v>
      </c>
      <c r="AR40" s="646"/>
      <c r="AS40" s="646"/>
      <c r="AT40" s="646"/>
      <c r="AU40" s="646"/>
      <c r="AV40" s="646"/>
      <c r="AW40" s="646"/>
      <c r="AX40" s="646"/>
      <c r="AY40" s="647"/>
      <c r="AZ40" s="614" t="s">
        <v>130</v>
      </c>
      <c r="BA40" s="615"/>
      <c r="BB40" s="615"/>
      <c r="BC40" s="615"/>
      <c r="BD40" s="623"/>
      <c r="BE40" s="623"/>
      <c r="BF40" s="648"/>
      <c r="BG40" s="653" t="s">
        <v>349</v>
      </c>
      <c r="BH40" s="654"/>
      <c r="BI40" s="654"/>
      <c r="BJ40" s="654"/>
      <c r="BK40" s="654"/>
      <c r="BL40" s="217"/>
      <c r="BM40" s="612" t="s">
        <v>350</v>
      </c>
      <c r="BN40" s="612"/>
      <c r="BO40" s="612"/>
      <c r="BP40" s="612"/>
      <c r="BQ40" s="612"/>
      <c r="BR40" s="612"/>
      <c r="BS40" s="612"/>
      <c r="BT40" s="612"/>
      <c r="BU40" s="613"/>
      <c r="BV40" s="614">
        <v>76</v>
      </c>
      <c r="BW40" s="615"/>
      <c r="BX40" s="615"/>
      <c r="BY40" s="615"/>
      <c r="BZ40" s="615"/>
      <c r="CA40" s="615"/>
      <c r="CB40" s="649"/>
      <c r="CD40" s="611" t="s">
        <v>351</v>
      </c>
      <c r="CE40" s="612"/>
      <c r="CF40" s="612"/>
      <c r="CG40" s="612"/>
      <c r="CH40" s="612"/>
      <c r="CI40" s="612"/>
      <c r="CJ40" s="612"/>
      <c r="CK40" s="612"/>
      <c r="CL40" s="612"/>
      <c r="CM40" s="612"/>
      <c r="CN40" s="612"/>
      <c r="CO40" s="612"/>
      <c r="CP40" s="612"/>
      <c r="CQ40" s="613"/>
      <c r="CR40" s="614">
        <v>46488</v>
      </c>
      <c r="CS40" s="615"/>
      <c r="CT40" s="615"/>
      <c r="CU40" s="615"/>
      <c r="CV40" s="615"/>
      <c r="CW40" s="615"/>
      <c r="CX40" s="615"/>
      <c r="CY40" s="616"/>
      <c r="CZ40" s="617">
        <v>0.6</v>
      </c>
      <c r="DA40" s="625"/>
      <c r="DB40" s="625"/>
      <c r="DC40" s="626"/>
      <c r="DD40" s="620">
        <v>16488</v>
      </c>
      <c r="DE40" s="615"/>
      <c r="DF40" s="615"/>
      <c r="DG40" s="615"/>
      <c r="DH40" s="615"/>
      <c r="DI40" s="615"/>
      <c r="DJ40" s="615"/>
      <c r="DK40" s="616"/>
      <c r="DL40" s="620" t="s">
        <v>130</v>
      </c>
      <c r="DM40" s="615"/>
      <c r="DN40" s="615"/>
      <c r="DO40" s="615"/>
      <c r="DP40" s="615"/>
      <c r="DQ40" s="615"/>
      <c r="DR40" s="615"/>
      <c r="DS40" s="615"/>
      <c r="DT40" s="615"/>
      <c r="DU40" s="615"/>
      <c r="DV40" s="616"/>
      <c r="DW40" s="617" t="s">
        <v>248</v>
      </c>
      <c r="DX40" s="625"/>
      <c r="DY40" s="625"/>
      <c r="DZ40" s="625"/>
      <c r="EA40" s="625"/>
      <c r="EB40" s="625"/>
      <c r="EC40" s="639"/>
    </row>
    <row r="41" spans="2:133" ht="11.25" customHeight="1" x14ac:dyDescent="0.15">
      <c r="B41" s="595" t="s">
        <v>352</v>
      </c>
      <c r="C41" s="596"/>
      <c r="D41" s="596"/>
      <c r="E41" s="596"/>
      <c r="F41" s="596"/>
      <c r="G41" s="596"/>
      <c r="H41" s="596"/>
      <c r="I41" s="596"/>
      <c r="J41" s="596"/>
      <c r="K41" s="596"/>
      <c r="L41" s="596"/>
      <c r="M41" s="596"/>
      <c r="N41" s="596"/>
      <c r="O41" s="596"/>
      <c r="P41" s="596"/>
      <c r="Q41" s="597"/>
      <c r="R41" s="598">
        <v>7672339</v>
      </c>
      <c r="S41" s="636"/>
      <c r="T41" s="636"/>
      <c r="U41" s="636"/>
      <c r="V41" s="636"/>
      <c r="W41" s="636"/>
      <c r="X41" s="636"/>
      <c r="Y41" s="640"/>
      <c r="Z41" s="641">
        <v>100</v>
      </c>
      <c r="AA41" s="641"/>
      <c r="AB41" s="641"/>
      <c r="AC41" s="641"/>
      <c r="AD41" s="642">
        <v>4483874</v>
      </c>
      <c r="AE41" s="642"/>
      <c r="AF41" s="642"/>
      <c r="AG41" s="642"/>
      <c r="AH41" s="642"/>
      <c r="AI41" s="642"/>
      <c r="AJ41" s="642"/>
      <c r="AK41" s="642"/>
      <c r="AL41" s="601">
        <v>100</v>
      </c>
      <c r="AM41" s="643"/>
      <c r="AN41" s="643"/>
      <c r="AO41" s="644"/>
      <c r="AQ41" s="645" t="s">
        <v>353</v>
      </c>
      <c r="AR41" s="646"/>
      <c r="AS41" s="646"/>
      <c r="AT41" s="646"/>
      <c r="AU41" s="646"/>
      <c r="AV41" s="646"/>
      <c r="AW41" s="646"/>
      <c r="AX41" s="646"/>
      <c r="AY41" s="647"/>
      <c r="AZ41" s="614">
        <v>119000</v>
      </c>
      <c r="BA41" s="615"/>
      <c r="BB41" s="615"/>
      <c r="BC41" s="615"/>
      <c r="BD41" s="623"/>
      <c r="BE41" s="623"/>
      <c r="BF41" s="648"/>
      <c r="BG41" s="653"/>
      <c r="BH41" s="654"/>
      <c r="BI41" s="654"/>
      <c r="BJ41" s="654"/>
      <c r="BK41" s="654"/>
      <c r="BL41" s="217"/>
      <c r="BM41" s="612" t="s">
        <v>354</v>
      </c>
      <c r="BN41" s="612"/>
      <c r="BO41" s="612"/>
      <c r="BP41" s="612"/>
      <c r="BQ41" s="612"/>
      <c r="BR41" s="612"/>
      <c r="BS41" s="612"/>
      <c r="BT41" s="612"/>
      <c r="BU41" s="613"/>
      <c r="BV41" s="614" t="s">
        <v>130</v>
      </c>
      <c r="BW41" s="615"/>
      <c r="BX41" s="615"/>
      <c r="BY41" s="615"/>
      <c r="BZ41" s="615"/>
      <c r="CA41" s="615"/>
      <c r="CB41" s="649"/>
      <c r="CD41" s="611" t="s">
        <v>355</v>
      </c>
      <c r="CE41" s="612"/>
      <c r="CF41" s="612"/>
      <c r="CG41" s="612"/>
      <c r="CH41" s="612"/>
      <c r="CI41" s="612"/>
      <c r="CJ41" s="612"/>
      <c r="CK41" s="612"/>
      <c r="CL41" s="612"/>
      <c r="CM41" s="612"/>
      <c r="CN41" s="612"/>
      <c r="CO41" s="612"/>
      <c r="CP41" s="612"/>
      <c r="CQ41" s="613"/>
      <c r="CR41" s="614" t="s">
        <v>130</v>
      </c>
      <c r="CS41" s="623"/>
      <c r="CT41" s="623"/>
      <c r="CU41" s="623"/>
      <c r="CV41" s="623"/>
      <c r="CW41" s="623"/>
      <c r="CX41" s="623"/>
      <c r="CY41" s="624"/>
      <c r="CZ41" s="617" t="s">
        <v>177</v>
      </c>
      <c r="DA41" s="625"/>
      <c r="DB41" s="625"/>
      <c r="DC41" s="626"/>
      <c r="DD41" s="620" t="s">
        <v>177</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356</v>
      </c>
      <c r="AR42" s="634"/>
      <c r="AS42" s="634"/>
      <c r="AT42" s="634"/>
      <c r="AU42" s="634"/>
      <c r="AV42" s="634"/>
      <c r="AW42" s="634"/>
      <c r="AX42" s="634"/>
      <c r="AY42" s="635"/>
      <c r="AZ42" s="598">
        <v>418143</v>
      </c>
      <c r="BA42" s="636"/>
      <c r="BB42" s="636"/>
      <c r="BC42" s="636"/>
      <c r="BD42" s="599"/>
      <c r="BE42" s="599"/>
      <c r="BF42" s="637"/>
      <c r="BG42" s="655"/>
      <c r="BH42" s="656"/>
      <c r="BI42" s="656"/>
      <c r="BJ42" s="656"/>
      <c r="BK42" s="656"/>
      <c r="BL42" s="218"/>
      <c r="BM42" s="596" t="s">
        <v>357</v>
      </c>
      <c r="BN42" s="596"/>
      <c r="BO42" s="596"/>
      <c r="BP42" s="596"/>
      <c r="BQ42" s="596"/>
      <c r="BR42" s="596"/>
      <c r="BS42" s="596"/>
      <c r="BT42" s="596"/>
      <c r="BU42" s="597"/>
      <c r="BV42" s="598">
        <v>305</v>
      </c>
      <c r="BW42" s="636"/>
      <c r="BX42" s="636"/>
      <c r="BY42" s="636"/>
      <c r="BZ42" s="636"/>
      <c r="CA42" s="636"/>
      <c r="CB42" s="638"/>
      <c r="CD42" s="611" t="s">
        <v>358</v>
      </c>
      <c r="CE42" s="612"/>
      <c r="CF42" s="612"/>
      <c r="CG42" s="612"/>
      <c r="CH42" s="612"/>
      <c r="CI42" s="612"/>
      <c r="CJ42" s="612"/>
      <c r="CK42" s="612"/>
      <c r="CL42" s="612"/>
      <c r="CM42" s="612"/>
      <c r="CN42" s="612"/>
      <c r="CO42" s="612"/>
      <c r="CP42" s="612"/>
      <c r="CQ42" s="613"/>
      <c r="CR42" s="614">
        <v>973219</v>
      </c>
      <c r="CS42" s="623"/>
      <c r="CT42" s="623"/>
      <c r="CU42" s="623"/>
      <c r="CV42" s="623"/>
      <c r="CW42" s="623"/>
      <c r="CX42" s="623"/>
      <c r="CY42" s="624"/>
      <c r="CZ42" s="617">
        <v>13.1</v>
      </c>
      <c r="DA42" s="625"/>
      <c r="DB42" s="625"/>
      <c r="DC42" s="626"/>
      <c r="DD42" s="620">
        <v>393817</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359</v>
      </c>
      <c r="CD43" s="611" t="s">
        <v>360</v>
      </c>
      <c r="CE43" s="612"/>
      <c r="CF43" s="612"/>
      <c r="CG43" s="612"/>
      <c r="CH43" s="612"/>
      <c r="CI43" s="612"/>
      <c r="CJ43" s="612"/>
      <c r="CK43" s="612"/>
      <c r="CL43" s="612"/>
      <c r="CM43" s="612"/>
      <c r="CN43" s="612"/>
      <c r="CO43" s="612"/>
      <c r="CP43" s="612"/>
      <c r="CQ43" s="613"/>
      <c r="CR43" s="614">
        <v>24506</v>
      </c>
      <c r="CS43" s="623"/>
      <c r="CT43" s="623"/>
      <c r="CU43" s="623"/>
      <c r="CV43" s="623"/>
      <c r="CW43" s="623"/>
      <c r="CX43" s="623"/>
      <c r="CY43" s="624"/>
      <c r="CZ43" s="617">
        <v>0.3</v>
      </c>
      <c r="DA43" s="625"/>
      <c r="DB43" s="625"/>
      <c r="DC43" s="626"/>
      <c r="DD43" s="620">
        <v>24506</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361</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308</v>
      </c>
      <c r="CE44" s="628"/>
      <c r="CF44" s="611" t="s">
        <v>362</v>
      </c>
      <c r="CG44" s="612"/>
      <c r="CH44" s="612"/>
      <c r="CI44" s="612"/>
      <c r="CJ44" s="612"/>
      <c r="CK44" s="612"/>
      <c r="CL44" s="612"/>
      <c r="CM44" s="612"/>
      <c r="CN44" s="612"/>
      <c r="CO44" s="612"/>
      <c r="CP44" s="612"/>
      <c r="CQ44" s="613"/>
      <c r="CR44" s="614">
        <v>904217</v>
      </c>
      <c r="CS44" s="615"/>
      <c r="CT44" s="615"/>
      <c r="CU44" s="615"/>
      <c r="CV44" s="615"/>
      <c r="CW44" s="615"/>
      <c r="CX44" s="615"/>
      <c r="CY44" s="616"/>
      <c r="CZ44" s="617">
        <v>12.2</v>
      </c>
      <c r="DA44" s="618"/>
      <c r="DB44" s="618"/>
      <c r="DC44" s="619"/>
      <c r="DD44" s="620">
        <v>384437</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363</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364</v>
      </c>
      <c r="CG45" s="612"/>
      <c r="CH45" s="612"/>
      <c r="CI45" s="612"/>
      <c r="CJ45" s="612"/>
      <c r="CK45" s="612"/>
      <c r="CL45" s="612"/>
      <c r="CM45" s="612"/>
      <c r="CN45" s="612"/>
      <c r="CO45" s="612"/>
      <c r="CP45" s="612"/>
      <c r="CQ45" s="613"/>
      <c r="CR45" s="614">
        <v>426150</v>
      </c>
      <c r="CS45" s="623"/>
      <c r="CT45" s="623"/>
      <c r="CU45" s="623"/>
      <c r="CV45" s="623"/>
      <c r="CW45" s="623"/>
      <c r="CX45" s="623"/>
      <c r="CY45" s="624"/>
      <c r="CZ45" s="617">
        <v>5.8</v>
      </c>
      <c r="DA45" s="625"/>
      <c r="DB45" s="625"/>
      <c r="DC45" s="626"/>
      <c r="DD45" s="620">
        <v>87495</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365</v>
      </c>
      <c r="CG46" s="612"/>
      <c r="CH46" s="612"/>
      <c r="CI46" s="612"/>
      <c r="CJ46" s="612"/>
      <c r="CK46" s="612"/>
      <c r="CL46" s="612"/>
      <c r="CM46" s="612"/>
      <c r="CN46" s="612"/>
      <c r="CO46" s="612"/>
      <c r="CP46" s="612"/>
      <c r="CQ46" s="613"/>
      <c r="CR46" s="614">
        <v>442667</v>
      </c>
      <c r="CS46" s="615"/>
      <c r="CT46" s="615"/>
      <c r="CU46" s="615"/>
      <c r="CV46" s="615"/>
      <c r="CW46" s="615"/>
      <c r="CX46" s="615"/>
      <c r="CY46" s="616"/>
      <c r="CZ46" s="617">
        <v>6</v>
      </c>
      <c r="DA46" s="618"/>
      <c r="DB46" s="618"/>
      <c r="DC46" s="619"/>
      <c r="DD46" s="620">
        <v>261542</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366</v>
      </c>
      <c r="CG47" s="612"/>
      <c r="CH47" s="612"/>
      <c r="CI47" s="612"/>
      <c r="CJ47" s="612"/>
      <c r="CK47" s="612"/>
      <c r="CL47" s="612"/>
      <c r="CM47" s="612"/>
      <c r="CN47" s="612"/>
      <c r="CO47" s="612"/>
      <c r="CP47" s="612"/>
      <c r="CQ47" s="613"/>
      <c r="CR47" s="614">
        <v>69002</v>
      </c>
      <c r="CS47" s="623"/>
      <c r="CT47" s="623"/>
      <c r="CU47" s="623"/>
      <c r="CV47" s="623"/>
      <c r="CW47" s="623"/>
      <c r="CX47" s="623"/>
      <c r="CY47" s="624"/>
      <c r="CZ47" s="617">
        <v>0.9</v>
      </c>
      <c r="DA47" s="625"/>
      <c r="DB47" s="625"/>
      <c r="DC47" s="626"/>
      <c r="DD47" s="620">
        <v>9380</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367</v>
      </c>
      <c r="CG48" s="612"/>
      <c r="CH48" s="612"/>
      <c r="CI48" s="612"/>
      <c r="CJ48" s="612"/>
      <c r="CK48" s="612"/>
      <c r="CL48" s="612"/>
      <c r="CM48" s="612"/>
      <c r="CN48" s="612"/>
      <c r="CO48" s="612"/>
      <c r="CP48" s="612"/>
      <c r="CQ48" s="613"/>
      <c r="CR48" s="614" t="s">
        <v>130</v>
      </c>
      <c r="CS48" s="615"/>
      <c r="CT48" s="615"/>
      <c r="CU48" s="615"/>
      <c r="CV48" s="615"/>
      <c r="CW48" s="615"/>
      <c r="CX48" s="615"/>
      <c r="CY48" s="616"/>
      <c r="CZ48" s="617" t="s">
        <v>248</v>
      </c>
      <c r="DA48" s="618"/>
      <c r="DB48" s="618"/>
      <c r="DC48" s="619"/>
      <c r="DD48" s="620" t="s">
        <v>130</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368</v>
      </c>
      <c r="CE49" s="596"/>
      <c r="CF49" s="596"/>
      <c r="CG49" s="596"/>
      <c r="CH49" s="596"/>
      <c r="CI49" s="596"/>
      <c r="CJ49" s="596"/>
      <c r="CK49" s="596"/>
      <c r="CL49" s="596"/>
      <c r="CM49" s="596"/>
      <c r="CN49" s="596"/>
      <c r="CO49" s="596"/>
      <c r="CP49" s="596"/>
      <c r="CQ49" s="597"/>
      <c r="CR49" s="598">
        <v>7405438</v>
      </c>
      <c r="CS49" s="599"/>
      <c r="CT49" s="599"/>
      <c r="CU49" s="599"/>
      <c r="CV49" s="599"/>
      <c r="CW49" s="599"/>
      <c r="CX49" s="599"/>
      <c r="CY49" s="600"/>
      <c r="CZ49" s="601">
        <v>100</v>
      </c>
      <c r="DA49" s="602"/>
      <c r="DB49" s="602"/>
      <c r="DC49" s="603"/>
      <c r="DD49" s="604">
        <v>5259007</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m1/w9Lo614ttDAELNJeM/HtjbYg6IOdOtjutnYkyk0TaYIgGP2SYa67truXG1rzxWMuOYWTucLERmiJB7LViMA==" saltValue="MviG8y/wxSWQTfTxTvoF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82269-49C3-4838-A7C2-3BD9F47C6D81}">
  <sheetPr>
    <pageSetUpPr fitToPage="1"/>
  </sheetPr>
  <dimension ref="A1:EA135"/>
  <sheetViews>
    <sheetView zoomScale="70" zoomScaleNormal="25" zoomScaleSheetLayoutView="70" workbookViewId="0">
      <selection activeCell="A25" sqref="A25:BI25"/>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369</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370</v>
      </c>
      <c r="DK2" s="1095"/>
      <c r="DL2" s="1095"/>
      <c r="DM2" s="1095"/>
      <c r="DN2" s="1095"/>
      <c r="DO2" s="1096"/>
      <c r="DP2" s="222"/>
      <c r="DQ2" s="1094" t="s">
        <v>371</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8" customFormat="1" ht="26.25" customHeight="1" thickBot="1" x14ac:dyDescent="0.2">
      <c r="A4" s="1047" t="s">
        <v>372</v>
      </c>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348"/>
      <c r="BA4" s="348"/>
      <c r="BB4" s="348"/>
      <c r="BC4" s="348"/>
      <c r="BD4" s="348"/>
      <c r="BE4" s="226"/>
      <c r="BF4" s="226"/>
      <c r="BG4" s="226"/>
      <c r="BH4" s="226"/>
      <c r="BI4" s="226"/>
      <c r="BJ4" s="226"/>
      <c r="BK4" s="226"/>
      <c r="BL4" s="226"/>
      <c r="BM4" s="226"/>
      <c r="BN4" s="226"/>
      <c r="BO4" s="226"/>
      <c r="BP4" s="226"/>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7"/>
    </row>
    <row r="5" spans="1:131" s="228" customFormat="1" ht="26.25" customHeight="1" x14ac:dyDescent="0.15">
      <c r="A5" s="989" t="s">
        <v>374</v>
      </c>
      <c r="B5" s="990"/>
      <c r="C5" s="990"/>
      <c r="D5" s="990"/>
      <c r="E5" s="990"/>
      <c r="F5" s="990"/>
      <c r="G5" s="990"/>
      <c r="H5" s="990"/>
      <c r="I5" s="990"/>
      <c r="J5" s="990"/>
      <c r="K5" s="990"/>
      <c r="L5" s="990"/>
      <c r="M5" s="990"/>
      <c r="N5" s="990"/>
      <c r="O5" s="990"/>
      <c r="P5" s="991"/>
      <c r="Q5" s="975" t="s">
        <v>375</v>
      </c>
      <c r="R5" s="976"/>
      <c r="S5" s="976"/>
      <c r="T5" s="976"/>
      <c r="U5" s="977"/>
      <c r="V5" s="975" t="s">
        <v>376</v>
      </c>
      <c r="W5" s="976"/>
      <c r="X5" s="976"/>
      <c r="Y5" s="976"/>
      <c r="Z5" s="977"/>
      <c r="AA5" s="975" t="s">
        <v>377</v>
      </c>
      <c r="AB5" s="976"/>
      <c r="AC5" s="976"/>
      <c r="AD5" s="976"/>
      <c r="AE5" s="976"/>
      <c r="AF5" s="1097" t="s">
        <v>378</v>
      </c>
      <c r="AG5" s="976"/>
      <c r="AH5" s="976"/>
      <c r="AI5" s="976"/>
      <c r="AJ5" s="981"/>
      <c r="AK5" s="976" t="s">
        <v>379</v>
      </c>
      <c r="AL5" s="976"/>
      <c r="AM5" s="976"/>
      <c r="AN5" s="976"/>
      <c r="AO5" s="977"/>
      <c r="AP5" s="975" t="s">
        <v>380</v>
      </c>
      <c r="AQ5" s="976"/>
      <c r="AR5" s="976"/>
      <c r="AS5" s="976"/>
      <c r="AT5" s="977"/>
      <c r="AU5" s="975" t="s">
        <v>381</v>
      </c>
      <c r="AV5" s="976"/>
      <c r="AW5" s="976"/>
      <c r="AX5" s="976"/>
      <c r="AY5" s="981"/>
      <c r="AZ5" s="348"/>
      <c r="BA5" s="348"/>
      <c r="BB5" s="348"/>
      <c r="BC5" s="348"/>
      <c r="BD5" s="348"/>
      <c r="BE5" s="226"/>
      <c r="BF5" s="226"/>
      <c r="BG5" s="226"/>
      <c r="BH5" s="226"/>
      <c r="BI5" s="226"/>
      <c r="BJ5" s="226"/>
      <c r="BK5" s="226"/>
      <c r="BL5" s="226"/>
      <c r="BM5" s="226"/>
      <c r="BN5" s="226"/>
      <c r="BO5" s="226"/>
      <c r="BP5" s="226"/>
      <c r="BQ5" s="989" t="s">
        <v>382</v>
      </c>
      <c r="BR5" s="990"/>
      <c r="BS5" s="990"/>
      <c r="BT5" s="990"/>
      <c r="BU5" s="990"/>
      <c r="BV5" s="990"/>
      <c r="BW5" s="990"/>
      <c r="BX5" s="990"/>
      <c r="BY5" s="990"/>
      <c r="BZ5" s="990"/>
      <c r="CA5" s="990"/>
      <c r="CB5" s="990"/>
      <c r="CC5" s="990"/>
      <c r="CD5" s="990"/>
      <c r="CE5" s="990"/>
      <c r="CF5" s="990"/>
      <c r="CG5" s="991"/>
      <c r="CH5" s="975" t="s">
        <v>383</v>
      </c>
      <c r="CI5" s="976"/>
      <c r="CJ5" s="976"/>
      <c r="CK5" s="976"/>
      <c r="CL5" s="977"/>
      <c r="CM5" s="975" t="s">
        <v>384</v>
      </c>
      <c r="CN5" s="976"/>
      <c r="CO5" s="976"/>
      <c r="CP5" s="976"/>
      <c r="CQ5" s="977"/>
      <c r="CR5" s="975" t="s">
        <v>385</v>
      </c>
      <c r="CS5" s="976"/>
      <c r="CT5" s="976"/>
      <c r="CU5" s="976"/>
      <c r="CV5" s="977"/>
      <c r="CW5" s="975" t="s">
        <v>386</v>
      </c>
      <c r="CX5" s="976"/>
      <c r="CY5" s="976"/>
      <c r="CZ5" s="976"/>
      <c r="DA5" s="977"/>
      <c r="DB5" s="975" t="s">
        <v>387</v>
      </c>
      <c r="DC5" s="976"/>
      <c r="DD5" s="976"/>
      <c r="DE5" s="976"/>
      <c r="DF5" s="977"/>
      <c r="DG5" s="1087" t="s">
        <v>388</v>
      </c>
      <c r="DH5" s="1088"/>
      <c r="DI5" s="1088"/>
      <c r="DJ5" s="1088"/>
      <c r="DK5" s="1089"/>
      <c r="DL5" s="1087" t="s">
        <v>389</v>
      </c>
      <c r="DM5" s="1088"/>
      <c r="DN5" s="1088"/>
      <c r="DO5" s="1088"/>
      <c r="DP5" s="1089"/>
      <c r="DQ5" s="975" t="s">
        <v>390</v>
      </c>
      <c r="DR5" s="976"/>
      <c r="DS5" s="976"/>
      <c r="DT5" s="976"/>
      <c r="DU5" s="977"/>
      <c r="DV5" s="975" t="s">
        <v>381</v>
      </c>
      <c r="DW5" s="976"/>
      <c r="DX5" s="976"/>
      <c r="DY5" s="976"/>
      <c r="DZ5" s="981"/>
      <c r="EA5" s="227"/>
    </row>
    <row r="6" spans="1:131" s="228" customFormat="1" ht="26.25" customHeight="1" thickBot="1" x14ac:dyDescent="0.2">
      <c r="A6" s="992"/>
      <c r="B6" s="993"/>
      <c r="C6" s="993"/>
      <c r="D6" s="993"/>
      <c r="E6" s="993"/>
      <c r="F6" s="993"/>
      <c r="G6" s="993"/>
      <c r="H6" s="993"/>
      <c r="I6" s="993"/>
      <c r="J6" s="993"/>
      <c r="K6" s="993"/>
      <c r="L6" s="993"/>
      <c r="M6" s="993"/>
      <c r="N6" s="993"/>
      <c r="O6" s="993"/>
      <c r="P6" s="994"/>
      <c r="Q6" s="978"/>
      <c r="R6" s="979"/>
      <c r="S6" s="979"/>
      <c r="T6" s="979"/>
      <c r="U6" s="980"/>
      <c r="V6" s="978"/>
      <c r="W6" s="979"/>
      <c r="X6" s="979"/>
      <c r="Y6" s="979"/>
      <c r="Z6" s="980"/>
      <c r="AA6" s="978"/>
      <c r="AB6" s="979"/>
      <c r="AC6" s="979"/>
      <c r="AD6" s="979"/>
      <c r="AE6" s="979"/>
      <c r="AF6" s="1098"/>
      <c r="AG6" s="979"/>
      <c r="AH6" s="979"/>
      <c r="AI6" s="979"/>
      <c r="AJ6" s="982"/>
      <c r="AK6" s="979"/>
      <c r="AL6" s="979"/>
      <c r="AM6" s="979"/>
      <c r="AN6" s="979"/>
      <c r="AO6" s="980"/>
      <c r="AP6" s="978"/>
      <c r="AQ6" s="979"/>
      <c r="AR6" s="979"/>
      <c r="AS6" s="979"/>
      <c r="AT6" s="980"/>
      <c r="AU6" s="978"/>
      <c r="AV6" s="979"/>
      <c r="AW6" s="979"/>
      <c r="AX6" s="979"/>
      <c r="AY6" s="982"/>
      <c r="AZ6" s="348"/>
      <c r="BA6" s="348"/>
      <c r="BB6" s="348"/>
      <c r="BC6" s="348"/>
      <c r="BD6" s="348"/>
      <c r="BE6" s="226"/>
      <c r="BF6" s="226"/>
      <c r="BG6" s="226"/>
      <c r="BH6" s="226"/>
      <c r="BI6" s="226"/>
      <c r="BJ6" s="226"/>
      <c r="BK6" s="226"/>
      <c r="BL6" s="226"/>
      <c r="BM6" s="226"/>
      <c r="BN6" s="226"/>
      <c r="BO6" s="226"/>
      <c r="BP6" s="226"/>
      <c r="BQ6" s="992"/>
      <c r="BR6" s="993"/>
      <c r="BS6" s="993"/>
      <c r="BT6" s="993"/>
      <c r="BU6" s="993"/>
      <c r="BV6" s="993"/>
      <c r="BW6" s="993"/>
      <c r="BX6" s="993"/>
      <c r="BY6" s="993"/>
      <c r="BZ6" s="993"/>
      <c r="CA6" s="993"/>
      <c r="CB6" s="993"/>
      <c r="CC6" s="993"/>
      <c r="CD6" s="993"/>
      <c r="CE6" s="993"/>
      <c r="CF6" s="993"/>
      <c r="CG6" s="994"/>
      <c r="CH6" s="978"/>
      <c r="CI6" s="979"/>
      <c r="CJ6" s="979"/>
      <c r="CK6" s="979"/>
      <c r="CL6" s="980"/>
      <c r="CM6" s="978"/>
      <c r="CN6" s="979"/>
      <c r="CO6" s="979"/>
      <c r="CP6" s="979"/>
      <c r="CQ6" s="980"/>
      <c r="CR6" s="978"/>
      <c r="CS6" s="979"/>
      <c r="CT6" s="979"/>
      <c r="CU6" s="979"/>
      <c r="CV6" s="980"/>
      <c r="CW6" s="978"/>
      <c r="CX6" s="979"/>
      <c r="CY6" s="979"/>
      <c r="CZ6" s="979"/>
      <c r="DA6" s="980"/>
      <c r="DB6" s="978"/>
      <c r="DC6" s="979"/>
      <c r="DD6" s="979"/>
      <c r="DE6" s="979"/>
      <c r="DF6" s="980"/>
      <c r="DG6" s="1090"/>
      <c r="DH6" s="1091"/>
      <c r="DI6" s="1091"/>
      <c r="DJ6" s="1091"/>
      <c r="DK6" s="1092"/>
      <c r="DL6" s="1090"/>
      <c r="DM6" s="1091"/>
      <c r="DN6" s="1091"/>
      <c r="DO6" s="1091"/>
      <c r="DP6" s="1092"/>
      <c r="DQ6" s="978"/>
      <c r="DR6" s="979"/>
      <c r="DS6" s="979"/>
      <c r="DT6" s="979"/>
      <c r="DU6" s="980"/>
      <c r="DV6" s="978"/>
      <c r="DW6" s="979"/>
      <c r="DX6" s="979"/>
      <c r="DY6" s="979"/>
      <c r="DZ6" s="982"/>
      <c r="EA6" s="227"/>
    </row>
    <row r="7" spans="1:131" s="228" customFormat="1" ht="26.25" customHeight="1" thickTop="1" x14ac:dyDescent="0.15">
      <c r="A7" s="229">
        <v>1</v>
      </c>
      <c r="B7" s="1032" t="s">
        <v>391</v>
      </c>
      <c r="C7" s="1033"/>
      <c r="D7" s="1033"/>
      <c r="E7" s="1033"/>
      <c r="F7" s="1033"/>
      <c r="G7" s="1033"/>
      <c r="H7" s="1033"/>
      <c r="I7" s="1033"/>
      <c r="J7" s="1033"/>
      <c r="K7" s="1033"/>
      <c r="L7" s="1033"/>
      <c r="M7" s="1033"/>
      <c r="N7" s="1033"/>
      <c r="O7" s="1033"/>
      <c r="P7" s="1034"/>
      <c r="Q7" s="1076">
        <v>7675</v>
      </c>
      <c r="R7" s="1077"/>
      <c r="S7" s="1077"/>
      <c r="T7" s="1077"/>
      <c r="U7" s="1077"/>
      <c r="V7" s="1077">
        <v>7409</v>
      </c>
      <c r="W7" s="1077"/>
      <c r="X7" s="1077"/>
      <c r="Y7" s="1077"/>
      <c r="Z7" s="1077"/>
      <c r="AA7" s="1077">
        <v>267</v>
      </c>
      <c r="AB7" s="1077"/>
      <c r="AC7" s="1077"/>
      <c r="AD7" s="1077"/>
      <c r="AE7" s="1078"/>
      <c r="AF7" s="1079">
        <v>187</v>
      </c>
      <c r="AG7" s="1080"/>
      <c r="AH7" s="1080"/>
      <c r="AI7" s="1080"/>
      <c r="AJ7" s="1081"/>
      <c r="AK7" s="1082">
        <v>137</v>
      </c>
      <c r="AL7" s="1083"/>
      <c r="AM7" s="1083"/>
      <c r="AN7" s="1083"/>
      <c r="AO7" s="1083"/>
      <c r="AP7" s="1083">
        <v>4816</v>
      </c>
      <c r="AQ7" s="1083"/>
      <c r="AR7" s="1083"/>
      <c r="AS7" s="1083"/>
      <c r="AT7" s="1083"/>
      <c r="AU7" s="1084"/>
      <c r="AV7" s="1084"/>
      <c r="AW7" s="1084"/>
      <c r="AX7" s="1084"/>
      <c r="AY7" s="1085"/>
      <c r="AZ7" s="348"/>
      <c r="BA7" s="348"/>
      <c r="BB7" s="348"/>
      <c r="BC7" s="348"/>
      <c r="BD7" s="348"/>
      <c r="BE7" s="226"/>
      <c r="BF7" s="226"/>
      <c r="BG7" s="226"/>
      <c r="BH7" s="226"/>
      <c r="BI7" s="226"/>
      <c r="BJ7" s="226"/>
      <c r="BK7" s="226"/>
      <c r="BL7" s="226"/>
      <c r="BM7" s="226"/>
      <c r="BN7" s="226"/>
      <c r="BO7" s="226"/>
      <c r="BP7" s="226"/>
      <c r="BQ7" s="229">
        <v>1</v>
      </c>
      <c r="BR7" s="230"/>
      <c r="BS7" s="1070" t="s">
        <v>573</v>
      </c>
      <c r="BT7" s="1071"/>
      <c r="BU7" s="1071"/>
      <c r="BV7" s="1071"/>
      <c r="BW7" s="1071"/>
      <c r="BX7" s="1071"/>
      <c r="BY7" s="1071"/>
      <c r="BZ7" s="1071"/>
      <c r="CA7" s="1071"/>
      <c r="CB7" s="1071"/>
      <c r="CC7" s="1071"/>
      <c r="CD7" s="1071"/>
      <c r="CE7" s="1071"/>
      <c r="CF7" s="1071"/>
      <c r="CG7" s="1086"/>
      <c r="CH7" s="1073">
        <v>-1</v>
      </c>
      <c r="CI7" s="1074"/>
      <c r="CJ7" s="1074"/>
      <c r="CK7" s="1074"/>
      <c r="CL7" s="1075"/>
      <c r="CM7" s="1073">
        <v>8</v>
      </c>
      <c r="CN7" s="1074"/>
      <c r="CO7" s="1074"/>
      <c r="CP7" s="1074"/>
      <c r="CQ7" s="1075"/>
      <c r="CR7" s="1073">
        <v>35</v>
      </c>
      <c r="CS7" s="1074"/>
      <c r="CT7" s="1074"/>
      <c r="CU7" s="1074"/>
      <c r="CV7" s="1075"/>
      <c r="CW7" s="1073">
        <v>7</v>
      </c>
      <c r="CX7" s="1074"/>
      <c r="CY7" s="1074"/>
      <c r="CZ7" s="1074"/>
      <c r="DA7" s="1075"/>
      <c r="DB7" s="983" t="s">
        <v>574</v>
      </c>
      <c r="DC7" s="984"/>
      <c r="DD7" s="984"/>
      <c r="DE7" s="984"/>
      <c r="DF7" s="985"/>
      <c r="DG7" s="983" t="s">
        <v>574</v>
      </c>
      <c r="DH7" s="984"/>
      <c r="DI7" s="984"/>
      <c r="DJ7" s="984"/>
      <c r="DK7" s="985"/>
      <c r="DL7" s="983" t="s">
        <v>574</v>
      </c>
      <c r="DM7" s="984"/>
      <c r="DN7" s="984"/>
      <c r="DO7" s="984"/>
      <c r="DP7" s="985"/>
      <c r="DQ7" s="983" t="s">
        <v>574</v>
      </c>
      <c r="DR7" s="984"/>
      <c r="DS7" s="984"/>
      <c r="DT7" s="984"/>
      <c r="DU7" s="985"/>
      <c r="DV7" s="1070"/>
      <c r="DW7" s="1071"/>
      <c r="DX7" s="1071"/>
      <c r="DY7" s="1071"/>
      <c r="DZ7" s="1072"/>
      <c r="EA7" s="227"/>
    </row>
    <row r="8" spans="1:131" s="228" customFormat="1" ht="26.25" customHeight="1" x14ac:dyDescent="0.15">
      <c r="A8" s="231">
        <v>2</v>
      </c>
      <c r="B8" s="1018" t="s">
        <v>392</v>
      </c>
      <c r="C8" s="1019"/>
      <c r="D8" s="1019"/>
      <c r="E8" s="1019"/>
      <c r="F8" s="1019"/>
      <c r="G8" s="1019"/>
      <c r="H8" s="1019"/>
      <c r="I8" s="1019"/>
      <c r="J8" s="1019"/>
      <c r="K8" s="1019"/>
      <c r="L8" s="1019"/>
      <c r="M8" s="1019"/>
      <c r="N8" s="1019"/>
      <c r="O8" s="1019"/>
      <c r="P8" s="1020"/>
      <c r="Q8" s="1026">
        <v>2</v>
      </c>
      <c r="R8" s="1027"/>
      <c r="S8" s="1027"/>
      <c r="T8" s="1027"/>
      <c r="U8" s="1027"/>
      <c r="V8" s="1027">
        <v>1</v>
      </c>
      <c r="W8" s="1027"/>
      <c r="X8" s="1027"/>
      <c r="Y8" s="1027"/>
      <c r="Z8" s="1027"/>
      <c r="AA8" s="1027">
        <v>0</v>
      </c>
      <c r="AB8" s="1027"/>
      <c r="AC8" s="1027"/>
      <c r="AD8" s="1027"/>
      <c r="AE8" s="1028"/>
      <c r="AF8" s="1023">
        <v>0</v>
      </c>
      <c r="AG8" s="1024"/>
      <c r="AH8" s="1024"/>
      <c r="AI8" s="1024"/>
      <c r="AJ8" s="1025"/>
      <c r="AK8" s="1066">
        <v>1</v>
      </c>
      <c r="AL8" s="1067"/>
      <c r="AM8" s="1067"/>
      <c r="AN8" s="1067"/>
      <c r="AO8" s="1067"/>
      <c r="AP8" s="1067"/>
      <c r="AQ8" s="1067"/>
      <c r="AR8" s="1067"/>
      <c r="AS8" s="1067"/>
      <c r="AT8" s="1067"/>
      <c r="AU8" s="1068"/>
      <c r="AV8" s="1068"/>
      <c r="AW8" s="1068"/>
      <c r="AX8" s="1068"/>
      <c r="AY8" s="1069"/>
      <c r="AZ8" s="348"/>
      <c r="BA8" s="348"/>
      <c r="BB8" s="348"/>
      <c r="BC8" s="348"/>
      <c r="BD8" s="348"/>
      <c r="BE8" s="226"/>
      <c r="BF8" s="226"/>
      <c r="BG8" s="226"/>
      <c r="BH8" s="226"/>
      <c r="BI8" s="226"/>
      <c r="BJ8" s="226"/>
      <c r="BK8" s="226"/>
      <c r="BL8" s="226"/>
      <c r="BM8" s="226"/>
      <c r="BN8" s="226"/>
      <c r="BO8" s="226"/>
      <c r="BP8" s="226"/>
      <c r="BQ8" s="231">
        <v>2</v>
      </c>
      <c r="BR8" s="232" t="s">
        <v>575</v>
      </c>
      <c r="BS8" s="986" t="s">
        <v>576</v>
      </c>
      <c r="BT8" s="987"/>
      <c r="BU8" s="987"/>
      <c r="BV8" s="987"/>
      <c r="BW8" s="987"/>
      <c r="BX8" s="987"/>
      <c r="BY8" s="987"/>
      <c r="BZ8" s="987"/>
      <c r="CA8" s="987"/>
      <c r="CB8" s="987"/>
      <c r="CC8" s="987"/>
      <c r="CD8" s="987"/>
      <c r="CE8" s="987"/>
      <c r="CF8" s="987"/>
      <c r="CG8" s="1002"/>
      <c r="CH8" s="983">
        <v>-16</v>
      </c>
      <c r="CI8" s="984"/>
      <c r="CJ8" s="984"/>
      <c r="CK8" s="984"/>
      <c r="CL8" s="985"/>
      <c r="CM8" s="983">
        <v>-279</v>
      </c>
      <c r="CN8" s="984"/>
      <c r="CO8" s="984"/>
      <c r="CP8" s="984"/>
      <c r="CQ8" s="985"/>
      <c r="CR8" s="983">
        <v>30</v>
      </c>
      <c r="CS8" s="984"/>
      <c r="CT8" s="984"/>
      <c r="CU8" s="984"/>
      <c r="CV8" s="985"/>
      <c r="CW8" s="983" t="s">
        <v>574</v>
      </c>
      <c r="CX8" s="984"/>
      <c r="CY8" s="984"/>
      <c r="CZ8" s="984"/>
      <c r="DA8" s="985"/>
      <c r="DB8" s="983" t="s">
        <v>574</v>
      </c>
      <c r="DC8" s="984"/>
      <c r="DD8" s="984"/>
      <c r="DE8" s="984"/>
      <c r="DF8" s="985"/>
      <c r="DG8" s="983" t="s">
        <v>574</v>
      </c>
      <c r="DH8" s="984"/>
      <c r="DI8" s="984"/>
      <c r="DJ8" s="984"/>
      <c r="DK8" s="985"/>
      <c r="DL8" s="983" t="s">
        <v>574</v>
      </c>
      <c r="DM8" s="984"/>
      <c r="DN8" s="984"/>
      <c r="DO8" s="984"/>
      <c r="DP8" s="985"/>
      <c r="DQ8" s="983" t="s">
        <v>574</v>
      </c>
      <c r="DR8" s="984"/>
      <c r="DS8" s="984"/>
      <c r="DT8" s="984"/>
      <c r="DU8" s="985"/>
      <c r="DV8" s="986"/>
      <c r="DW8" s="987"/>
      <c r="DX8" s="987"/>
      <c r="DY8" s="987"/>
      <c r="DZ8" s="988"/>
      <c r="EA8" s="227"/>
    </row>
    <row r="9" spans="1:131" s="228" customFormat="1" ht="26.25" customHeight="1" x14ac:dyDescent="0.15">
      <c r="A9" s="231">
        <v>3</v>
      </c>
      <c r="B9" s="1018"/>
      <c r="C9" s="1019"/>
      <c r="D9" s="1019"/>
      <c r="E9" s="1019"/>
      <c r="F9" s="1019"/>
      <c r="G9" s="1019"/>
      <c r="H9" s="1019"/>
      <c r="I9" s="1019"/>
      <c r="J9" s="1019"/>
      <c r="K9" s="1019"/>
      <c r="L9" s="1019"/>
      <c r="M9" s="1019"/>
      <c r="N9" s="1019"/>
      <c r="O9" s="1019"/>
      <c r="P9" s="1020"/>
      <c r="Q9" s="1026"/>
      <c r="R9" s="1027"/>
      <c r="S9" s="1027"/>
      <c r="T9" s="1027"/>
      <c r="U9" s="1027"/>
      <c r="V9" s="1027"/>
      <c r="W9" s="1027"/>
      <c r="X9" s="1027"/>
      <c r="Y9" s="1027"/>
      <c r="Z9" s="1027"/>
      <c r="AA9" s="1027"/>
      <c r="AB9" s="1027"/>
      <c r="AC9" s="1027"/>
      <c r="AD9" s="1027"/>
      <c r="AE9" s="1028"/>
      <c r="AF9" s="1023"/>
      <c r="AG9" s="1024"/>
      <c r="AH9" s="1024"/>
      <c r="AI9" s="1024"/>
      <c r="AJ9" s="1025"/>
      <c r="AK9" s="1066"/>
      <c r="AL9" s="1067"/>
      <c r="AM9" s="1067"/>
      <c r="AN9" s="1067"/>
      <c r="AO9" s="1067"/>
      <c r="AP9" s="1067"/>
      <c r="AQ9" s="1067"/>
      <c r="AR9" s="1067"/>
      <c r="AS9" s="1067"/>
      <c r="AT9" s="1067"/>
      <c r="AU9" s="1068"/>
      <c r="AV9" s="1068"/>
      <c r="AW9" s="1068"/>
      <c r="AX9" s="1068"/>
      <c r="AY9" s="1069"/>
      <c r="AZ9" s="348"/>
      <c r="BA9" s="348"/>
      <c r="BB9" s="348"/>
      <c r="BC9" s="348"/>
      <c r="BD9" s="348"/>
      <c r="BE9" s="226"/>
      <c r="BF9" s="226"/>
      <c r="BG9" s="226"/>
      <c r="BH9" s="226"/>
      <c r="BI9" s="226"/>
      <c r="BJ9" s="226"/>
      <c r="BK9" s="226"/>
      <c r="BL9" s="226"/>
      <c r="BM9" s="226"/>
      <c r="BN9" s="226"/>
      <c r="BO9" s="226"/>
      <c r="BP9" s="226"/>
      <c r="BQ9" s="231">
        <v>3</v>
      </c>
      <c r="BR9" s="232"/>
      <c r="BS9" s="986" t="s">
        <v>577</v>
      </c>
      <c r="BT9" s="987"/>
      <c r="BU9" s="987"/>
      <c r="BV9" s="987"/>
      <c r="BW9" s="987"/>
      <c r="BX9" s="987"/>
      <c r="BY9" s="987"/>
      <c r="BZ9" s="987"/>
      <c r="CA9" s="987"/>
      <c r="CB9" s="987"/>
      <c r="CC9" s="987"/>
      <c r="CD9" s="987"/>
      <c r="CE9" s="987"/>
      <c r="CF9" s="987"/>
      <c r="CG9" s="1002"/>
      <c r="CH9" s="983">
        <v>0</v>
      </c>
      <c r="CI9" s="984"/>
      <c r="CJ9" s="984"/>
      <c r="CK9" s="984"/>
      <c r="CL9" s="985"/>
      <c r="CM9" s="983">
        <v>28</v>
      </c>
      <c r="CN9" s="984"/>
      <c r="CO9" s="984"/>
      <c r="CP9" s="984"/>
      <c r="CQ9" s="985"/>
      <c r="CR9" s="983">
        <v>20</v>
      </c>
      <c r="CS9" s="984"/>
      <c r="CT9" s="984"/>
      <c r="CU9" s="984"/>
      <c r="CV9" s="985"/>
      <c r="CW9" s="983" t="s">
        <v>574</v>
      </c>
      <c r="CX9" s="984"/>
      <c r="CY9" s="984"/>
      <c r="CZ9" s="984"/>
      <c r="DA9" s="985"/>
      <c r="DB9" s="983" t="s">
        <v>574</v>
      </c>
      <c r="DC9" s="984"/>
      <c r="DD9" s="984"/>
      <c r="DE9" s="984"/>
      <c r="DF9" s="985"/>
      <c r="DG9" s="983" t="s">
        <v>574</v>
      </c>
      <c r="DH9" s="984"/>
      <c r="DI9" s="984"/>
      <c r="DJ9" s="984"/>
      <c r="DK9" s="985"/>
      <c r="DL9" s="983" t="s">
        <v>574</v>
      </c>
      <c r="DM9" s="984"/>
      <c r="DN9" s="984"/>
      <c r="DO9" s="984"/>
      <c r="DP9" s="985"/>
      <c r="DQ9" s="983" t="s">
        <v>574</v>
      </c>
      <c r="DR9" s="984"/>
      <c r="DS9" s="984"/>
      <c r="DT9" s="984"/>
      <c r="DU9" s="985"/>
      <c r="DV9" s="986"/>
      <c r="DW9" s="987"/>
      <c r="DX9" s="987"/>
      <c r="DY9" s="987"/>
      <c r="DZ9" s="988"/>
      <c r="EA9" s="227"/>
    </row>
    <row r="10" spans="1:131" s="228" customFormat="1" ht="26.25" customHeight="1" x14ac:dyDescent="0.15">
      <c r="A10" s="231">
        <v>4</v>
      </c>
      <c r="B10" s="1018"/>
      <c r="C10" s="1019"/>
      <c r="D10" s="1019"/>
      <c r="E10" s="1019"/>
      <c r="F10" s="1019"/>
      <c r="G10" s="1019"/>
      <c r="H10" s="1019"/>
      <c r="I10" s="1019"/>
      <c r="J10" s="1019"/>
      <c r="K10" s="1019"/>
      <c r="L10" s="1019"/>
      <c r="M10" s="1019"/>
      <c r="N10" s="1019"/>
      <c r="O10" s="1019"/>
      <c r="P10" s="1020"/>
      <c r="Q10" s="1026"/>
      <c r="R10" s="1027"/>
      <c r="S10" s="1027"/>
      <c r="T10" s="1027"/>
      <c r="U10" s="1027"/>
      <c r="V10" s="1027"/>
      <c r="W10" s="1027"/>
      <c r="X10" s="1027"/>
      <c r="Y10" s="1027"/>
      <c r="Z10" s="1027"/>
      <c r="AA10" s="1027"/>
      <c r="AB10" s="1027"/>
      <c r="AC10" s="1027"/>
      <c r="AD10" s="1027"/>
      <c r="AE10" s="1028"/>
      <c r="AF10" s="1023"/>
      <c r="AG10" s="1024"/>
      <c r="AH10" s="1024"/>
      <c r="AI10" s="1024"/>
      <c r="AJ10" s="1025"/>
      <c r="AK10" s="1066"/>
      <c r="AL10" s="1067"/>
      <c r="AM10" s="1067"/>
      <c r="AN10" s="1067"/>
      <c r="AO10" s="1067"/>
      <c r="AP10" s="1067"/>
      <c r="AQ10" s="1067"/>
      <c r="AR10" s="1067"/>
      <c r="AS10" s="1067"/>
      <c r="AT10" s="1067"/>
      <c r="AU10" s="1068"/>
      <c r="AV10" s="1068"/>
      <c r="AW10" s="1068"/>
      <c r="AX10" s="1068"/>
      <c r="AY10" s="1069"/>
      <c r="AZ10" s="348"/>
      <c r="BA10" s="348"/>
      <c r="BB10" s="348"/>
      <c r="BC10" s="348"/>
      <c r="BD10" s="348"/>
      <c r="BE10" s="226"/>
      <c r="BF10" s="226"/>
      <c r="BG10" s="226"/>
      <c r="BH10" s="226"/>
      <c r="BI10" s="226"/>
      <c r="BJ10" s="226"/>
      <c r="BK10" s="226"/>
      <c r="BL10" s="226"/>
      <c r="BM10" s="226"/>
      <c r="BN10" s="226"/>
      <c r="BO10" s="226"/>
      <c r="BP10" s="226"/>
      <c r="BQ10" s="231">
        <v>4</v>
      </c>
      <c r="BR10" s="232"/>
      <c r="BS10" s="986" t="s">
        <v>578</v>
      </c>
      <c r="BT10" s="987"/>
      <c r="BU10" s="987"/>
      <c r="BV10" s="987"/>
      <c r="BW10" s="987"/>
      <c r="BX10" s="987"/>
      <c r="BY10" s="987"/>
      <c r="BZ10" s="987"/>
      <c r="CA10" s="987"/>
      <c r="CB10" s="987"/>
      <c r="CC10" s="987"/>
      <c r="CD10" s="987"/>
      <c r="CE10" s="987"/>
      <c r="CF10" s="987"/>
      <c r="CG10" s="1002"/>
      <c r="CH10" s="983">
        <v>-1</v>
      </c>
      <c r="CI10" s="984"/>
      <c r="CJ10" s="984"/>
      <c r="CK10" s="984"/>
      <c r="CL10" s="985"/>
      <c r="CM10" s="983">
        <v>68</v>
      </c>
      <c r="CN10" s="984"/>
      <c r="CO10" s="984"/>
      <c r="CP10" s="984"/>
      <c r="CQ10" s="985"/>
      <c r="CR10" s="983">
        <v>1</v>
      </c>
      <c r="CS10" s="984"/>
      <c r="CT10" s="984"/>
      <c r="CU10" s="984"/>
      <c r="CV10" s="985"/>
      <c r="CW10" s="983" t="s">
        <v>574</v>
      </c>
      <c r="CX10" s="984"/>
      <c r="CY10" s="984"/>
      <c r="CZ10" s="984"/>
      <c r="DA10" s="985"/>
      <c r="DB10" s="983" t="s">
        <v>574</v>
      </c>
      <c r="DC10" s="984"/>
      <c r="DD10" s="984"/>
      <c r="DE10" s="984"/>
      <c r="DF10" s="985"/>
      <c r="DG10" s="983" t="s">
        <v>574</v>
      </c>
      <c r="DH10" s="984"/>
      <c r="DI10" s="984"/>
      <c r="DJ10" s="984"/>
      <c r="DK10" s="985"/>
      <c r="DL10" s="983" t="s">
        <v>574</v>
      </c>
      <c r="DM10" s="984"/>
      <c r="DN10" s="984"/>
      <c r="DO10" s="984"/>
      <c r="DP10" s="985"/>
      <c r="DQ10" s="983" t="s">
        <v>574</v>
      </c>
      <c r="DR10" s="984"/>
      <c r="DS10" s="984"/>
      <c r="DT10" s="984"/>
      <c r="DU10" s="985"/>
      <c r="DV10" s="986"/>
      <c r="DW10" s="987"/>
      <c r="DX10" s="987"/>
      <c r="DY10" s="987"/>
      <c r="DZ10" s="988"/>
      <c r="EA10" s="227"/>
    </row>
    <row r="11" spans="1:131" s="228" customFormat="1" ht="26.25" customHeight="1" x14ac:dyDescent="0.15">
      <c r="A11" s="231">
        <v>5</v>
      </c>
      <c r="B11" s="1018"/>
      <c r="C11" s="1019"/>
      <c r="D11" s="1019"/>
      <c r="E11" s="1019"/>
      <c r="F11" s="1019"/>
      <c r="G11" s="1019"/>
      <c r="H11" s="1019"/>
      <c r="I11" s="1019"/>
      <c r="J11" s="1019"/>
      <c r="K11" s="1019"/>
      <c r="L11" s="1019"/>
      <c r="M11" s="1019"/>
      <c r="N11" s="1019"/>
      <c r="O11" s="1019"/>
      <c r="P11" s="1020"/>
      <c r="Q11" s="1026"/>
      <c r="R11" s="1027"/>
      <c r="S11" s="1027"/>
      <c r="T11" s="1027"/>
      <c r="U11" s="1027"/>
      <c r="V11" s="1027"/>
      <c r="W11" s="1027"/>
      <c r="X11" s="1027"/>
      <c r="Y11" s="1027"/>
      <c r="Z11" s="1027"/>
      <c r="AA11" s="1027"/>
      <c r="AB11" s="1027"/>
      <c r="AC11" s="1027"/>
      <c r="AD11" s="1027"/>
      <c r="AE11" s="1028"/>
      <c r="AF11" s="1023"/>
      <c r="AG11" s="1024"/>
      <c r="AH11" s="1024"/>
      <c r="AI11" s="1024"/>
      <c r="AJ11" s="1025"/>
      <c r="AK11" s="1066"/>
      <c r="AL11" s="1067"/>
      <c r="AM11" s="1067"/>
      <c r="AN11" s="1067"/>
      <c r="AO11" s="1067"/>
      <c r="AP11" s="1067"/>
      <c r="AQ11" s="1067"/>
      <c r="AR11" s="1067"/>
      <c r="AS11" s="1067"/>
      <c r="AT11" s="1067"/>
      <c r="AU11" s="1068"/>
      <c r="AV11" s="1068"/>
      <c r="AW11" s="1068"/>
      <c r="AX11" s="1068"/>
      <c r="AY11" s="1069"/>
      <c r="AZ11" s="348"/>
      <c r="BA11" s="348"/>
      <c r="BB11" s="348"/>
      <c r="BC11" s="348"/>
      <c r="BD11" s="348"/>
      <c r="BE11" s="226"/>
      <c r="BF11" s="226"/>
      <c r="BG11" s="226"/>
      <c r="BH11" s="226"/>
      <c r="BI11" s="226"/>
      <c r="BJ11" s="226"/>
      <c r="BK11" s="226"/>
      <c r="BL11" s="226"/>
      <c r="BM11" s="226"/>
      <c r="BN11" s="226"/>
      <c r="BO11" s="226"/>
      <c r="BP11" s="226"/>
      <c r="BQ11" s="231">
        <v>5</v>
      </c>
      <c r="BR11" s="232"/>
      <c r="BS11" s="986"/>
      <c r="BT11" s="987"/>
      <c r="BU11" s="987"/>
      <c r="BV11" s="987"/>
      <c r="BW11" s="987"/>
      <c r="BX11" s="987"/>
      <c r="BY11" s="987"/>
      <c r="BZ11" s="987"/>
      <c r="CA11" s="987"/>
      <c r="CB11" s="987"/>
      <c r="CC11" s="987"/>
      <c r="CD11" s="987"/>
      <c r="CE11" s="987"/>
      <c r="CF11" s="987"/>
      <c r="CG11" s="1002"/>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27"/>
    </row>
    <row r="12" spans="1:131" s="228" customFormat="1" ht="26.25" customHeight="1" x14ac:dyDescent="0.15">
      <c r="A12" s="231">
        <v>6</v>
      </c>
      <c r="B12" s="1018"/>
      <c r="C12" s="1019"/>
      <c r="D12" s="1019"/>
      <c r="E12" s="1019"/>
      <c r="F12" s="1019"/>
      <c r="G12" s="1019"/>
      <c r="H12" s="1019"/>
      <c r="I12" s="1019"/>
      <c r="J12" s="1019"/>
      <c r="K12" s="1019"/>
      <c r="L12" s="1019"/>
      <c r="M12" s="1019"/>
      <c r="N12" s="1019"/>
      <c r="O12" s="1019"/>
      <c r="P12" s="1020"/>
      <c r="Q12" s="1026"/>
      <c r="R12" s="1027"/>
      <c r="S12" s="1027"/>
      <c r="T12" s="1027"/>
      <c r="U12" s="1027"/>
      <c r="V12" s="1027"/>
      <c r="W12" s="1027"/>
      <c r="X12" s="1027"/>
      <c r="Y12" s="1027"/>
      <c r="Z12" s="1027"/>
      <c r="AA12" s="1027"/>
      <c r="AB12" s="1027"/>
      <c r="AC12" s="1027"/>
      <c r="AD12" s="1027"/>
      <c r="AE12" s="1028"/>
      <c r="AF12" s="1023"/>
      <c r="AG12" s="1024"/>
      <c r="AH12" s="1024"/>
      <c r="AI12" s="1024"/>
      <c r="AJ12" s="1025"/>
      <c r="AK12" s="1066"/>
      <c r="AL12" s="1067"/>
      <c r="AM12" s="1067"/>
      <c r="AN12" s="1067"/>
      <c r="AO12" s="1067"/>
      <c r="AP12" s="1067"/>
      <c r="AQ12" s="1067"/>
      <c r="AR12" s="1067"/>
      <c r="AS12" s="1067"/>
      <c r="AT12" s="1067"/>
      <c r="AU12" s="1068"/>
      <c r="AV12" s="1068"/>
      <c r="AW12" s="1068"/>
      <c r="AX12" s="1068"/>
      <c r="AY12" s="1069"/>
      <c r="AZ12" s="348"/>
      <c r="BA12" s="348"/>
      <c r="BB12" s="348"/>
      <c r="BC12" s="348"/>
      <c r="BD12" s="348"/>
      <c r="BE12" s="226"/>
      <c r="BF12" s="226"/>
      <c r="BG12" s="226"/>
      <c r="BH12" s="226"/>
      <c r="BI12" s="226"/>
      <c r="BJ12" s="226"/>
      <c r="BK12" s="226"/>
      <c r="BL12" s="226"/>
      <c r="BM12" s="226"/>
      <c r="BN12" s="226"/>
      <c r="BO12" s="226"/>
      <c r="BP12" s="226"/>
      <c r="BQ12" s="231">
        <v>6</v>
      </c>
      <c r="BR12" s="232"/>
      <c r="BS12" s="986"/>
      <c r="BT12" s="987"/>
      <c r="BU12" s="987"/>
      <c r="BV12" s="987"/>
      <c r="BW12" s="987"/>
      <c r="BX12" s="987"/>
      <c r="BY12" s="987"/>
      <c r="BZ12" s="987"/>
      <c r="CA12" s="987"/>
      <c r="CB12" s="987"/>
      <c r="CC12" s="987"/>
      <c r="CD12" s="987"/>
      <c r="CE12" s="987"/>
      <c r="CF12" s="987"/>
      <c r="CG12" s="1002"/>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27"/>
    </row>
    <row r="13" spans="1:131" s="228" customFormat="1" ht="26.25" customHeight="1" x14ac:dyDescent="0.15">
      <c r="A13" s="231">
        <v>7</v>
      </c>
      <c r="B13" s="1018"/>
      <c r="C13" s="1019"/>
      <c r="D13" s="1019"/>
      <c r="E13" s="1019"/>
      <c r="F13" s="1019"/>
      <c r="G13" s="1019"/>
      <c r="H13" s="1019"/>
      <c r="I13" s="1019"/>
      <c r="J13" s="1019"/>
      <c r="K13" s="1019"/>
      <c r="L13" s="1019"/>
      <c r="M13" s="1019"/>
      <c r="N13" s="1019"/>
      <c r="O13" s="1019"/>
      <c r="P13" s="1020"/>
      <c r="Q13" s="1026"/>
      <c r="R13" s="1027"/>
      <c r="S13" s="1027"/>
      <c r="T13" s="1027"/>
      <c r="U13" s="1027"/>
      <c r="V13" s="1027"/>
      <c r="W13" s="1027"/>
      <c r="X13" s="1027"/>
      <c r="Y13" s="1027"/>
      <c r="Z13" s="1027"/>
      <c r="AA13" s="1027"/>
      <c r="AB13" s="1027"/>
      <c r="AC13" s="1027"/>
      <c r="AD13" s="1027"/>
      <c r="AE13" s="1028"/>
      <c r="AF13" s="1023"/>
      <c r="AG13" s="1024"/>
      <c r="AH13" s="1024"/>
      <c r="AI13" s="1024"/>
      <c r="AJ13" s="1025"/>
      <c r="AK13" s="1066"/>
      <c r="AL13" s="1067"/>
      <c r="AM13" s="1067"/>
      <c r="AN13" s="1067"/>
      <c r="AO13" s="1067"/>
      <c r="AP13" s="1067"/>
      <c r="AQ13" s="1067"/>
      <c r="AR13" s="1067"/>
      <c r="AS13" s="1067"/>
      <c r="AT13" s="1067"/>
      <c r="AU13" s="1068"/>
      <c r="AV13" s="1068"/>
      <c r="AW13" s="1068"/>
      <c r="AX13" s="1068"/>
      <c r="AY13" s="1069"/>
      <c r="AZ13" s="348"/>
      <c r="BA13" s="348"/>
      <c r="BB13" s="348"/>
      <c r="BC13" s="348"/>
      <c r="BD13" s="348"/>
      <c r="BE13" s="226"/>
      <c r="BF13" s="226"/>
      <c r="BG13" s="226"/>
      <c r="BH13" s="226"/>
      <c r="BI13" s="226"/>
      <c r="BJ13" s="226"/>
      <c r="BK13" s="226"/>
      <c r="BL13" s="226"/>
      <c r="BM13" s="226"/>
      <c r="BN13" s="226"/>
      <c r="BO13" s="226"/>
      <c r="BP13" s="226"/>
      <c r="BQ13" s="231">
        <v>7</v>
      </c>
      <c r="BR13" s="232"/>
      <c r="BS13" s="986"/>
      <c r="BT13" s="987"/>
      <c r="BU13" s="987"/>
      <c r="BV13" s="987"/>
      <c r="BW13" s="987"/>
      <c r="BX13" s="987"/>
      <c r="BY13" s="987"/>
      <c r="BZ13" s="987"/>
      <c r="CA13" s="987"/>
      <c r="CB13" s="987"/>
      <c r="CC13" s="987"/>
      <c r="CD13" s="987"/>
      <c r="CE13" s="987"/>
      <c r="CF13" s="987"/>
      <c r="CG13" s="1002"/>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27"/>
    </row>
    <row r="14" spans="1:131" s="228" customFormat="1" ht="26.25" customHeight="1" x14ac:dyDescent="0.15">
      <c r="A14" s="231">
        <v>8</v>
      </c>
      <c r="B14" s="1018"/>
      <c r="C14" s="1019"/>
      <c r="D14" s="1019"/>
      <c r="E14" s="1019"/>
      <c r="F14" s="1019"/>
      <c r="G14" s="1019"/>
      <c r="H14" s="1019"/>
      <c r="I14" s="1019"/>
      <c r="J14" s="1019"/>
      <c r="K14" s="1019"/>
      <c r="L14" s="1019"/>
      <c r="M14" s="1019"/>
      <c r="N14" s="1019"/>
      <c r="O14" s="1019"/>
      <c r="P14" s="1020"/>
      <c r="Q14" s="1026"/>
      <c r="R14" s="1027"/>
      <c r="S14" s="1027"/>
      <c r="T14" s="1027"/>
      <c r="U14" s="1027"/>
      <c r="V14" s="1027"/>
      <c r="W14" s="1027"/>
      <c r="X14" s="1027"/>
      <c r="Y14" s="1027"/>
      <c r="Z14" s="1027"/>
      <c r="AA14" s="1027"/>
      <c r="AB14" s="1027"/>
      <c r="AC14" s="1027"/>
      <c r="AD14" s="1027"/>
      <c r="AE14" s="1028"/>
      <c r="AF14" s="1023"/>
      <c r="AG14" s="1024"/>
      <c r="AH14" s="1024"/>
      <c r="AI14" s="1024"/>
      <c r="AJ14" s="1025"/>
      <c r="AK14" s="1066"/>
      <c r="AL14" s="1067"/>
      <c r="AM14" s="1067"/>
      <c r="AN14" s="1067"/>
      <c r="AO14" s="1067"/>
      <c r="AP14" s="1067"/>
      <c r="AQ14" s="1067"/>
      <c r="AR14" s="1067"/>
      <c r="AS14" s="1067"/>
      <c r="AT14" s="1067"/>
      <c r="AU14" s="1068"/>
      <c r="AV14" s="1068"/>
      <c r="AW14" s="1068"/>
      <c r="AX14" s="1068"/>
      <c r="AY14" s="1069"/>
      <c r="AZ14" s="348"/>
      <c r="BA14" s="348"/>
      <c r="BB14" s="348"/>
      <c r="BC14" s="348"/>
      <c r="BD14" s="348"/>
      <c r="BE14" s="226"/>
      <c r="BF14" s="226"/>
      <c r="BG14" s="226"/>
      <c r="BH14" s="226"/>
      <c r="BI14" s="226"/>
      <c r="BJ14" s="226"/>
      <c r="BK14" s="226"/>
      <c r="BL14" s="226"/>
      <c r="BM14" s="226"/>
      <c r="BN14" s="226"/>
      <c r="BO14" s="226"/>
      <c r="BP14" s="226"/>
      <c r="BQ14" s="231">
        <v>8</v>
      </c>
      <c r="BR14" s="232"/>
      <c r="BS14" s="986"/>
      <c r="BT14" s="987"/>
      <c r="BU14" s="987"/>
      <c r="BV14" s="987"/>
      <c r="BW14" s="987"/>
      <c r="BX14" s="987"/>
      <c r="BY14" s="987"/>
      <c r="BZ14" s="987"/>
      <c r="CA14" s="987"/>
      <c r="CB14" s="987"/>
      <c r="CC14" s="987"/>
      <c r="CD14" s="987"/>
      <c r="CE14" s="987"/>
      <c r="CF14" s="987"/>
      <c r="CG14" s="1002"/>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27"/>
    </row>
    <row r="15" spans="1:131" s="228" customFormat="1" ht="26.25" customHeight="1" x14ac:dyDescent="0.15">
      <c r="A15" s="231">
        <v>9</v>
      </c>
      <c r="B15" s="1018"/>
      <c r="C15" s="1019"/>
      <c r="D15" s="1019"/>
      <c r="E15" s="1019"/>
      <c r="F15" s="1019"/>
      <c r="G15" s="1019"/>
      <c r="H15" s="1019"/>
      <c r="I15" s="1019"/>
      <c r="J15" s="1019"/>
      <c r="K15" s="1019"/>
      <c r="L15" s="1019"/>
      <c r="M15" s="1019"/>
      <c r="N15" s="1019"/>
      <c r="O15" s="1019"/>
      <c r="P15" s="1020"/>
      <c r="Q15" s="1026"/>
      <c r="R15" s="1027"/>
      <c r="S15" s="1027"/>
      <c r="T15" s="1027"/>
      <c r="U15" s="1027"/>
      <c r="V15" s="1027"/>
      <c r="W15" s="1027"/>
      <c r="X15" s="1027"/>
      <c r="Y15" s="1027"/>
      <c r="Z15" s="1027"/>
      <c r="AA15" s="1027"/>
      <c r="AB15" s="1027"/>
      <c r="AC15" s="1027"/>
      <c r="AD15" s="1027"/>
      <c r="AE15" s="1028"/>
      <c r="AF15" s="1023"/>
      <c r="AG15" s="1024"/>
      <c r="AH15" s="1024"/>
      <c r="AI15" s="1024"/>
      <c r="AJ15" s="1025"/>
      <c r="AK15" s="1066"/>
      <c r="AL15" s="1067"/>
      <c r="AM15" s="1067"/>
      <c r="AN15" s="1067"/>
      <c r="AO15" s="1067"/>
      <c r="AP15" s="1067"/>
      <c r="AQ15" s="1067"/>
      <c r="AR15" s="1067"/>
      <c r="AS15" s="1067"/>
      <c r="AT15" s="1067"/>
      <c r="AU15" s="1068"/>
      <c r="AV15" s="1068"/>
      <c r="AW15" s="1068"/>
      <c r="AX15" s="1068"/>
      <c r="AY15" s="1069"/>
      <c r="AZ15" s="348"/>
      <c r="BA15" s="348"/>
      <c r="BB15" s="348"/>
      <c r="BC15" s="348"/>
      <c r="BD15" s="348"/>
      <c r="BE15" s="226"/>
      <c r="BF15" s="226"/>
      <c r="BG15" s="226"/>
      <c r="BH15" s="226"/>
      <c r="BI15" s="226"/>
      <c r="BJ15" s="226"/>
      <c r="BK15" s="226"/>
      <c r="BL15" s="226"/>
      <c r="BM15" s="226"/>
      <c r="BN15" s="226"/>
      <c r="BO15" s="226"/>
      <c r="BP15" s="226"/>
      <c r="BQ15" s="231">
        <v>9</v>
      </c>
      <c r="BR15" s="232"/>
      <c r="BS15" s="986"/>
      <c r="BT15" s="987"/>
      <c r="BU15" s="987"/>
      <c r="BV15" s="987"/>
      <c r="BW15" s="987"/>
      <c r="BX15" s="987"/>
      <c r="BY15" s="987"/>
      <c r="BZ15" s="987"/>
      <c r="CA15" s="987"/>
      <c r="CB15" s="987"/>
      <c r="CC15" s="987"/>
      <c r="CD15" s="987"/>
      <c r="CE15" s="987"/>
      <c r="CF15" s="987"/>
      <c r="CG15" s="1002"/>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27"/>
    </row>
    <row r="16" spans="1:131" s="228" customFormat="1" ht="26.25" customHeight="1" x14ac:dyDescent="0.15">
      <c r="A16" s="231">
        <v>10</v>
      </c>
      <c r="B16" s="1018"/>
      <c r="C16" s="1019"/>
      <c r="D16" s="1019"/>
      <c r="E16" s="1019"/>
      <c r="F16" s="1019"/>
      <c r="G16" s="1019"/>
      <c r="H16" s="1019"/>
      <c r="I16" s="1019"/>
      <c r="J16" s="1019"/>
      <c r="K16" s="1019"/>
      <c r="L16" s="1019"/>
      <c r="M16" s="1019"/>
      <c r="N16" s="1019"/>
      <c r="O16" s="1019"/>
      <c r="P16" s="1020"/>
      <c r="Q16" s="1026"/>
      <c r="R16" s="1027"/>
      <c r="S16" s="1027"/>
      <c r="T16" s="1027"/>
      <c r="U16" s="1027"/>
      <c r="V16" s="1027"/>
      <c r="W16" s="1027"/>
      <c r="X16" s="1027"/>
      <c r="Y16" s="1027"/>
      <c r="Z16" s="1027"/>
      <c r="AA16" s="1027"/>
      <c r="AB16" s="1027"/>
      <c r="AC16" s="1027"/>
      <c r="AD16" s="1027"/>
      <c r="AE16" s="1028"/>
      <c r="AF16" s="1023"/>
      <c r="AG16" s="1024"/>
      <c r="AH16" s="1024"/>
      <c r="AI16" s="1024"/>
      <c r="AJ16" s="1025"/>
      <c r="AK16" s="1066"/>
      <c r="AL16" s="1067"/>
      <c r="AM16" s="1067"/>
      <c r="AN16" s="1067"/>
      <c r="AO16" s="1067"/>
      <c r="AP16" s="1067"/>
      <c r="AQ16" s="1067"/>
      <c r="AR16" s="1067"/>
      <c r="AS16" s="1067"/>
      <c r="AT16" s="1067"/>
      <c r="AU16" s="1068"/>
      <c r="AV16" s="1068"/>
      <c r="AW16" s="1068"/>
      <c r="AX16" s="1068"/>
      <c r="AY16" s="1069"/>
      <c r="AZ16" s="348"/>
      <c r="BA16" s="348"/>
      <c r="BB16" s="348"/>
      <c r="BC16" s="348"/>
      <c r="BD16" s="348"/>
      <c r="BE16" s="226"/>
      <c r="BF16" s="226"/>
      <c r="BG16" s="226"/>
      <c r="BH16" s="226"/>
      <c r="BI16" s="226"/>
      <c r="BJ16" s="226"/>
      <c r="BK16" s="226"/>
      <c r="BL16" s="226"/>
      <c r="BM16" s="226"/>
      <c r="BN16" s="226"/>
      <c r="BO16" s="226"/>
      <c r="BP16" s="226"/>
      <c r="BQ16" s="231">
        <v>10</v>
      </c>
      <c r="BR16" s="232"/>
      <c r="BS16" s="986"/>
      <c r="BT16" s="987"/>
      <c r="BU16" s="987"/>
      <c r="BV16" s="987"/>
      <c r="BW16" s="987"/>
      <c r="BX16" s="987"/>
      <c r="BY16" s="987"/>
      <c r="BZ16" s="987"/>
      <c r="CA16" s="987"/>
      <c r="CB16" s="987"/>
      <c r="CC16" s="987"/>
      <c r="CD16" s="987"/>
      <c r="CE16" s="987"/>
      <c r="CF16" s="987"/>
      <c r="CG16" s="1002"/>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27"/>
    </row>
    <row r="17" spans="1:131" s="228" customFormat="1" ht="26.25" customHeight="1" x14ac:dyDescent="0.15">
      <c r="A17" s="231">
        <v>11</v>
      </c>
      <c r="B17" s="1018"/>
      <c r="C17" s="1019"/>
      <c r="D17" s="1019"/>
      <c r="E17" s="1019"/>
      <c r="F17" s="1019"/>
      <c r="G17" s="1019"/>
      <c r="H17" s="1019"/>
      <c r="I17" s="1019"/>
      <c r="J17" s="1019"/>
      <c r="K17" s="1019"/>
      <c r="L17" s="1019"/>
      <c r="M17" s="1019"/>
      <c r="N17" s="1019"/>
      <c r="O17" s="1019"/>
      <c r="P17" s="1020"/>
      <c r="Q17" s="1026"/>
      <c r="R17" s="1027"/>
      <c r="S17" s="1027"/>
      <c r="T17" s="1027"/>
      <c r="U17" s="1027"/>
      <c r="V17" s="1027"/>
      <c r="W17" s="1027"/>
      <c r="X17" s="1027"/>
      <c r="Y17" s="1027"/>
      <c r="Z17" s="1027"/>
      <c r="AA17" s="1027"/>
      <c r="AB17" s="1027"/>
      <c r="AC17" s="1027"/>
      <c r="AD17" s="1027"/>
      <c r="AE17" s="1028"/>
      <c r="AF17" s="1023"/>
      <c r="AG17" s="1024"/>
      <c r="AH17" s="1024"/>
      <c r="AI17" s="1024"/>
      <c r="AJ17" s="1025"/>
      <c r="AK17" s="1066"/>
      <c r="AL17" s="1067"/>
      <c r="AM17" s="1067"/>
      <c r="AN17" s="1067"/>
      <c r="AO17" s="1067"/>
      <c r="AP17" s="1067"/>
      <c r="AQ17" s="1067"/>
      <c r="AR17" s="1067"/>
      <c r="AS17" s="1067"/>
      <c r="AT17" s="1067"/>
      <c r="AU17" s="1068"/>
      <c r="AV17" s="1068"/>
      <c r="AW17" s="1068"/>
      <c r="AX17" s="1068"/>
      <c r="AY17" s="1069"/>
      <c r="AZ17" s="348"/>
      <c r="BA17" s="348"/>
      <c r="BB17" s="348"/>
      <c r="BC17" s="348"/>
      <c r="BD17" s="348"/>
      <c r="BE17" s="226"/>
      <c r="BF17" s="226"/>
      <c r="BG17" s="226"/>
      <c r="BH17" s="226"/>
      <c r="BI17" s="226"/>
      <c r="BJ17" s="226"/>
      <c r="BK17" s="226"/>
      <c r="BL17" s="226"/>
      <c r="BM17" s="226"/>
      <c r="BN17" s="226"/>
      <c r="BO17" s="226"/>
      <c r="BP17" s="226"/>
      <c r="BQ17" s="231">
        <v>11</v>
      </c>
      <c r="BR17" s="232"/>
      <c r="BS17" s="986"/>
      <c r="BT17" s="987"/>
      <c r="BU17" s="987"/>
      <c r="BV17" s="987"/>
      <c r="BW17" s="987"/>
      <c r="BX17" s="987"/>
      <c r="BY17" s="987"/>
      <c r="BZ17" s="987"/>
      <c r="CA17" s="987"/>
      <c r="CB17" s="987"/>
      <c r="CC17" s="987"/>
      <c r="CD17" s="987"/>
      <c r="CE17" s="987"/>
      <c r="CF17" s="987"/>
      <c r="CG17" s="1002"/>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27"/>
    </row>
    <row r="18" spans="1:131" s="228" customFormat="1" ht="26.25" customHeight="1" x14ac:dyDescent="0.15">
      <c r="A18" s="231">
        <v>12</v>
      </c>
      <c r="B18" s="1018"/>
      <c r="C18" s="1019"/>
      <c r="D18" s="1019"/>
      <c r="E18" s="1019"/>
      <c r="F18" s="1019"/>
      <c r="G18" s="1019"/>
      <c r="H18" s="1019"/>
      <c r="I18" s="1019"/>
      <c r="J18" s="1019"/>
      <c r="K18" s="1019"/>
      <c r="L18" s="1019"/>
      <c r="M18" s="1019"/>
      <c r="N18" s="1019"/>
      <c r="O18" s="1019"/>
      <c r="P18" s="1020"/>
      <c r="Q18" s="1026"/>
      <c r="R18" s="1027"/>
      <c r="S18" s="1027"/>
      <c r="T18" s="1027"/>
      <c r="U18" s="1027"/>
      <c r="V18" s="1027"/>
      <c r="W18" s="1027"/>
      <c r="X18" s="1027"/>
      <c r="Y18" s="1027"/>
      <c r="Z18" s="1027"/>
      <c r="AA18" s="1027"/>
      <c r="AB18" s="1027"/>
      <c r="AC18" s="1027"/>
      <c r="AD18" s="1027"/>
      <c r="AE18" s="1028"/>
      <c r="AF18" s="1023"/>
      <c r="AG18" s="1024"/>
      <c r="AH18" s="1024"/>
      <c r="AI18" s="1024"/>
      <c r="AJ18" s="1025"/>
      <c r="AK18" s="1066"/>
      <c r="AL18" s="1067"/>
      <c r="AM18" s="1067"/>
      <c r="AN18" s="1067"/>
      <c r="AO18" s="1067"/>
      <c r="AP18" s="1067"/>
      <c r="AQ18" s="1067"/>
      <c r="AR18" s="1067"/>
      <c r="AS18" s="1067"/>
      <c r="AT18" s="1067"/>
      <c r="AU18" s="1068"/>
      <c r="AV18" s="1068"/>
      <c r="AW18" s="1068"/>
      <c r="AX18" s="1068"/>
      <c r="AY18" s="1069"/>
      <c r="AZ18" s="348"/>
      <c r="BA18" s="348"/>
      <c r="BB18" s="348"/>
      <c r="BC18" s="348"/>
      <c r="BD18" s="348"/>
      <c r="BE18" s="226"/>
      <c r="BF18" s="226"/>
      <c r="BG18" s="226"/>
      <c r="BH18" s="226"/>
      <c r="BI18" s="226"/>
      <c r="BJ18" s="226"/>
      <c r="BK18" s="226"/>
      <c r="BL18" s="226"/>
      <c r="BM18" s="226"/>
      <c r="BN18" s="226"/>
      <c r="BO18" s="226"/>
      <c r="BP18" s="226"/>
      <c r="BQ18" s="231">
        <v>12</v>
      </c>
      <c r="BR18" s="232"/>
      <c r="BS18" s="986"/>
      <c r="BT18" s="987"/>
      <c r="BU18" s="987"/>
      <c r="BV18" s="987"/>
      <c r="BW18" s="987"/>
      <c r="BX18" s="987"/>
      <c r="BY18" s="987"/>
      <c r="BZ18" s="987"/>
      <c r="CA18" s="987"/>
      <c r="CB18" s="987"/>
      <c r="CC18" s="987"/>
      <c r="CD18" s="987"/>
      <c r="CE18" s="987"/>
      <c r="CF18" s="987"/>
      <c r="CG18" s="1002"/>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27"/>
    </row>
    <row r="19" spans="1:131" s="228" customFormat="1" ht="26.25" customHeight="1" x14ac:dyDescent="0.15">
      <c r="A19" s="231">
        <v>13</v>
      </c>
      <c r="B19" s="1018"/>
      <c r="C19" s="1019"/>
      <c r="D19" s="1019"/>
      <c r="E19" s="1019"/>
      <c r="F19" s="1019"/>
      <c r="G19" s="1019"/>
      <c r="H19" s="1019"/>
      <c r="I19" s="1019"/>
      <c r="J19" s="1019"/>
      <c r="K19" s="1019"/>
      <c r="L19" s="1019"/>
      <c r="M19" s="1019"/>
      <c r="N19" s="1019"/>
      <c r="O19" s="1019"/>
      <c r="P19" s="1020"/>
      <c r="Q19" s="1026"/>
      <c r="R19" s="1027"/>
      <c r="S19" s="1027"/>
      <c r="T19" s="1027"/>
      <c r="U19" s="1027"/>
      <c r="V19" s="1027"/>
      <c r="W19" s="1027"/>
      <c r="X19" s="1027"/>
      <c r="Y19" s="1027"/>
      <c r="Z19" s="1027"/>
      <c r="AA19" s="1027"/>
      <c r="AB19" s="1027"/>
      <c r="AC19" s="1027"/>
      <c r="AD19" s="1027"/>
      <c r="AE19" s="1028"/>
      <c r="AF19" s="1023"/>
      <c r="AG19" s="1024"/>
      <c r="AH19" s="1024"/>
      <c r="AI19" s="1024"/>
      <c r="AJ19" s="1025"/>
      <c r="AK19" s="1066"/>
      <c r="AL19" s="1067"/>
      <c r="AM19" s="1067"/>
      <c r="AN19" s="1067"/>
      <c r="AO19" s="1067"/>
      <c r="AP19" s="1067"/>
      <c r="AQ19" s="1067"/>
      <c r="AR19" s="1067"/>
      <c r="AS19" s="1067"/>
      <c r="AT19" s="1067"/>
      <c r="AU19" s="1068"/>
      <c r="AV19" s="1068"/>
      <c r="AW19" s="1068"/>
      <c r="AX19" s="1068"/>
      <c r="AY19" s="1069"/>
      <c r="AZ19" s="348"/>
      <c r="BA19" s="348"/>
      <c r="BB19" s="348"/>
      <c r="BC19" s="348"/>
      <c r="BD19" s="348"/>
      <c r="BE19" s="226"/>
      <c r="BF19" s="226"/>
      <c r="BG19" s="226"/>
      <c r="BH19" s="226"/>
      <c r="BI19" s="226"/>
      <c r="BJ19" s="226"/>
      <c r="BK19" s="226"/>
      <c r="BL19" s="226"/>
      <c r="BM19" s="226"/>
      <c r="BN19" s="226"/>
      <c r="BO19" s="226"/>
      <c r="BP19" s="226"/>
      <c r="BQ19" s="231">
        <v>13</v>
      </c>
      <c r="BR19" s="232"/>
      <c r="BS19" s="986"/>
      <c r="BT19" s="987"/>
      <c r="BU19" s="987"/>
      <c r="BV19" s="987"/>
      <c r="BW19" s="987"/>
      <c r="BX19" s="987"/>
      <c r="BY19" s="987"/>
      <c r="BZ19" s="987"/>
      <c r="CA19" s="987"/>
      <c r="CB19" s="987"/>
      <c r="CC19" s="987"/>
      <c r="CD19" s="987"/>
      <c r="CE19" s="987"/>
      <c r="CF19" s="987"/>
      <c r="CG19" s="1002"/>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27"/>
    </row>
    <row r="20" spans="1:131" s="228" customFormat="1" ht="26.25" customHeight="1" x14ac:dyDescent="0.15">
      <c r="A20" s="231">
        <v>14</v>
      </c>
      <c r="B20" s="1018"/>
      <c r="C20" s="1019"/>
      <c r="D20" s="1019"/>
      <c r="E20" s="1019"/>
      <c r="F20" s="1019"/>
      <c r="G20" s="1019"/>
      <c r="H20" s="1019"/>
      <c r="I20" s="1019"/>
      <c r="J20" s="1019"/>
      <c r="K20" s="1019"/>
      <c r="L20" s="1019"/>
      <c r="M20" s="1019"/>
      <c r="N20" s="1019"/>
      <c r="O20" s="1019"/>
      <c r="P20" s="1020"/>
      <c r="Q20" s="1026"/>
      <c r="R20" s="1027"/>
      <c r="S20" s="1027"/>
      <c r="T20" s="1027"/>
      <c r="U20" s="1027"/>
      <c r="V20" s="1027"/>
      <c r="W20" s="1027"/>
      <c r="X20" s="1027"/>
      <c r="Y20" s="1027"/>
      <c r="Z20" s="1027"/>
      <c r="AA20" s="1027"/>
      <c r="AB20" s="1027"/>
      <c r="AC20" s="1027"/>
      <c r="AD20" s="1027"/>
      <c r="AE20" s="1028"/>
      <c r="AF20" s="1023"/>
      <c r="AG20" s="1024"/>
      <c r="AH20" s="1024"/>
      <c r="AI20" s="1024"/>
      <c r="AJ20" s="1025"/>
      <c r="AK20" s="1066"/>
      <c r="AL20" s="1067"/>
      <c r="AM20" s="1067"/>
      <c r="AN20" s="1067"/>
      <c r="AO20" s="1067"/>
      <c r="AP20" s="1067"/>
      <c r="AQ20" s="1067"/>
      <c r="AR20" s="1067"/>
      <c r="AS20" s="1067"/>
      <c r="AT20" s="1067"/>
      <c r="AU20" s="1068"/>
      <c r="AV20" s="1068"/>
      <c r="AW20" s="1068"/>
      <c r="AX20" s="1068"/>
      <c r="AY20" s="1069"/>
      <c r="AZ20" s="348"/>
      <c r="BA20" s="348"/>
      <c r="BB20" s="348"/>
      <c r="BC20" s="348"/>
      <c r="BD20" s="348"/>
      <c r="BE20" s="226"/>
      <c r="BF20" s="226"/>
      <c r="BG20" s="226"/>
      <c r="BH20" s="226"/>
      <c r="BI20" s="226"/>
      <c r="BJ20" s="226"/>
      <c r="BK20" s="226"/>
      <c r="BL20" s="226"/>
      <c r="BM20" s="226"/>
      <c r="BN20" s="226"/>
      <c r="BO20" s="226"/>
      <c r="BP20" s="226"/>
      <c r="BQ20" s="231">
        <v>14</v>
      </c>
      <c r="BR20" s="232"/>
      <c r="BS20" s="986"/>
      <c r="BT20" s="987"/>
      <c r="BU20" s="987"/>
      <c r="BV20" s="987"/>
      <c r="BW20" s="987"/>
      <c r="BX20" s="987"/>
      <c r="BY20" s="987"/>
      <c r="BZ20" s="987"/>
      <c r="CA20" s="987"/>
      <c r="CB20" s="987"/>
      <c r="CC20" s="987"/>
      <c r="CD20" s="987"/>
      <c r="CE20" s="987"/>
      <c r="CF20" s="987"/>
      <c r="CG20" s="1002"/>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27"/>
    </row>
    <row r="21" spans="1:131" s="228" customFormat="1" ht="26.25" customHeight="1" thickBot="1" x14ac:dyDescent="0.2">
      <c r="A21" s="231">
        <v>15</v>
      </c>
      <c r="B21" s="1018"/>
      <c r="C21" s="1019"/>
      <c r="D21" s="1019"/>
      <c r="E21" s="1019"/>
      <c r="F21" s="1019"/>
      <c r="G21" s="1019"/>
      <c r="H21" s="1019"/>
      <c r="I21" s="1019"/>
      <c r="J21" s="1019"/>
      <c r="K21" s="1019"/>
      <c r="L21" s="1019"/>
      <c r="M21" s="1019"/>
      <c r="N21" s="1019"/>
      <c r="O21" s="1019"/>
      <c r="P21" s="1020"/>
      <c r="Q21" s="1026"/>
      <c r="R21" s="1027"/>
      <c r="S21" s="1027"/>
      <c r="T21" s="1027"/>
      <c r="U21" s="1027"/>
      <c r="V21" s="1027"/>
      <c r="W21" s="1027"/>
      <c r="X21" s="1027"/>
      <c r="Y21" s="1027"/>
      <c r="Z21" s="1027"/>
      <c r="AA21" s="1027"/>
      <c r="AB21" s="1027"/>
      <c r="AC21" s="1027"/>
      <c r="AD21" s="1027"/>
      <c r="AE21" s="1028"/>
      <c r="AF21" s="1023"/>
      <c r="AG21" s="1024"/>
      <c r="AH21" s="1024"/>
      <c r="AI21" s="1024"/>
      <c r="AJ21" s="1025"/>
      <c r="AK21" s="1066"/>
      <c r="AL21" s="1067"/>
      <c r="AM21" s="1067"/>
      <c r="AN21" s="1067"/>
      <c r="AO21" s="1067"/>
      <c r="AP21" s="1067"/>
      <c r="AQ21" s="1067"/>
      <c r="AR21" s="1067"/>
      <c r="AS21" s="1067"/>
      <c r="AT21" s="1067"/>
      <c r="AU21" s="1068"/>
      <c r="AV21" s="1068"/>
      <c r="AW21" s="1068"/>
      <c r="AX21" s="1068"/>
      <c r="AY21" s="1069"/>
      <c r="AZ21" s="348"/>
      <c r="BA21" s="348"/>
      <c r="BB21" s="348"/>
      <c r="BC21" s="348"/>
      <c r="BD21" s="348"/>
      <c r="BE21" s="226"/>
      <c r="BF21" s="226"/>
      <c r="BG21" s="226"/>
      <c r="BH21" s="226"/>
      <c r="BI21" s="226"/>
      <c r="BJ21" s="226"/>
      <c r="BK21" s="226"/>
      <c r="BL21" s="226"/>
      <c r="BM21" s="226"/>
      <c r="BN21" s="226"/>
      <c r="BO21" s="226"/>
      <c r="BP21" s="226"/>
      <c r="BQ21" s="231">
        <v>15</v>
      </c>
      <c r="BR21" s="232"/>
      <c r="BS21" s="986"/>
      <c r="BT21" s="987"/>
      <c r="BU21" s="987"/>
      <c r="BV21" s="987"/>
      <c r="BW21" s="987"/>
      <c r="BX21" s="987"/>
      <c r="BY21" s="987"/>
      <c r="BZ21" s="987"/>
      <c r="CA21" s="987"/>
      <c r="CB21" s="987"/>
      <c r="CC21" s="987"/>
      <c r="CD21" s="987"/>
      <c r="CE21" s="987"/>
      <c r="CF21" s="987"/>
      <c r="CG21" s="1002"/>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27"/>
    </row>
    <row r="22" spans="1:131" s="228" customFormat="1" ht="26.25" customHeight="1" x14ac:dyDescent="0.15">
      <c r="A22" s="231">
        <v>16</v>
      </c>
      <c r="B22" s="1018"/>
      <c r="C22" s="1019"/>
      <c r="D22" s="1019"/>
      <c r="E22" s="1019"/>
      <c r="F22" s="1019"/>
      <c r="G22" s="1019"/>
      <c r="H22" s="1019"/>
      <c r="I22" s="1019"/>
      <c r="J22" s="1019"/>
      <c r="K22" s="1019"/>
      <c r="L22" s="1019"/>
      <c r="M22" s="1019"/>
      <c r="N22" s="1019"/>
      <c r="O22" s="1019"/>
      <c r="P22" s="1020"/>
      <c r="Q22" s="1059"/>
      <c r="R22" s="1060"/>
      <c r="S22" s="1060"/>
      <c r="T22" s="1060"/>
      <c r="U22" s="1060"/>
      <c r="V22" s="1060"/>
      <c r="W22" s="1060"/>
      <c r="X22" s="1060"/>
      <c r="Y22" s="1060"/>
      <c r="Z22" s="1060"/>
      <c r="AA22" s="1060"/>
      <c r="AB22" s="1060"/>
      <c r="AC22" s="1060"/>
      <c r="AD22" s="1060"/>
      <c r="AE22" s="1061"/>
      <c r="AF22" s="1023"/>
      <c r="AG22" s="1024"/>
      <c r="AH22" s="1024"/>
      <c r="AI22" s="1024"/>
      <c r="AJ22" s="1025"/>
      <c r="AK22" s="1062"/>
      <c r="AL22" s="1063"/>
      <c r="AM22" s="1063"/>
      <c r="AN22" s="1063"/>
      <c r="AO22" s="1063"/>
      <c r="AP22" s="1063"/>
      <c r="AQ22" s="1063"/>
      <c r="AR22" s="1063"/>
      <c r="AS22" s="1063"/>
      <c r="AT22" s="1063"/>
      <c r="AU22" s="1064"/>
      <c r="AV22" s="1064"/>
      <c r="AW22" s="1064"/>
      <c r="AX22" s="1064"/>
      <c r="AY22" s="1065"/>
      <c r="AZ22" s="1016" t="s">
        <v>393</v>
      </c>
      <c r="BA22" s="1016"/>
      <c r="BB22" s="1016"/>
      <c r="BC22" s="1016"/>
      <c r="BD22" s="1017"/>
      <c r="BE22" s="226"/>
      <c r="BF22" s="226"/>
      <c r="BG22" s="226"/>
      <c r="BH22" s="226"/>
      <c r="BI22" s="226"/>
      <c r="BJ22" s="226"/>
      <c r="BK22" s="226"/>
      <c r="BL22" s="226"/>
      <c r="BM22" s="226"/>
      <c r="BN22" s="226"/>
      <c r="BO22" s="226"/>
      <c r="BP22" s="226"/>
      <c r="BQ22" s="231">
        <v>16</v>
      </c>
      <c r="BR22" s="232"/>
      <c r="BS22" s="986"/>
      <c r="BT22" s="987"/>
      <c r="BU22" s="987"/>
      <c r="BV22" s="987"/>
      <c r="BW22" s="987"/>
      <c r="BX22" s="987"/>
      <c r="BY22" s="987"/>
      <c r="BZ22" s="987"/>
      <c r="CA22" s="987"/>
      <c r="CB22" s="987"/>
      <c r="CC22" s="987"/>
      <c r="CD22" s="987"/>
      <c r="CE22" s="987"/>
      <c r="CF22" s="987"/>
      <c r="CG22" s="1002"/>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27"/>
    </row>
    <row r="23" spans="1:131" s="228" customFormat="1" ht="26.25" customHeight="1" thickBot="1" x14ac:dyDescent="0.2">
      <c r="A23" s="233" t="s">
        <v>394</v>
      </c>
      <c r="B23" s="935" t="s">
        <v>395</v>
      </c>
      <c r="C23" s="936"/>
      <c r="D23" s="936"/>
      <c r="E23" s="936"/>
      <c r="F23" s="936"/>
      <c r="G23" s="936"/>
      <c r="H23" s="936"/>
      <c r="I23" s="936"/>
      <c r="J23" s="936"/>
      <c r="K23" s="936"/>
      <c r="L23" s="936"/>
      <c r="M23" s="936"/>
      <c r="N23" s="936"/>
      <c r="O23" s="936"/>
      <c r="P23" s="937"/>
      <c r="Q23" s="1053">
        <v>7677</v>
      </c>
      <c r="R23" s="1049"/>
      <c r="S23" s="1049"/>
      <c r="T23" s="1049"/>
      <c r="U23" s="1049"/>
      <c r="V23" s="1049">
        <v>7410</v>
      </c>
      <c r="W23" s="1049"/>
      <c r="X23" s="1049"/>
      <c r="Y23" s="1049"/>
      <c r="Z23" s="1049"/>
      <c r="AA23" s="1049">
        <v>267</v>
      </c>
      <c r="AB23" s="1049"/>
      <c r="AC23" s="1049"/>
      <c r="AD23" s="1049"/>
      <c r="AE23" s="1054"/>
      <c r="AF23" s="1055">
        <v>187</v>
      </c>
      <c r="AG23" s="1049"/>
      <c r="AH23" s="1049"/>
      <c r="AI23" s="1049"/>
      <c r="AJ23" s="1056"/>
      <c r="AK23" s="1057"/>
      <c r="AL23" s="1058"/>
      <c r="AM23" s="1058"/>
      <c r="AN23" s="1058"/>
      <c r="AO23" s="1058"/>
      <c r="AP23" s="1049">
        <f>SUM(AP7:AP22)</f>
        <v>4816</v>
      </c>
      <c r="AQ23" s="1049"/>
      <c r="AR23" s="1049"/>
      <c r="AS23" s="1049"/>
      <c r="AT23" s="1049"/>
      <c r="AU23" s="1049">
        <f>SUM(AU7:AU22)</f>
        <v>0</v>
      </c>
      <c r="AV23" s="1049"/>
      <c r="AW23" s="1049"/>
      <c r="AX23" s="1049"/>
      <c r="AY23" s="1049"/>
      <c r="AZ23" s="1050" t="s">
        <v>130</v>
      </c>
      <c r="BA23" s="1051"/>
      <c r="BB23" s="1051"/>
      <c r="BC23" s="1051"/>
      <c r="BD23" s="1052"/>
      <c r="BE23" s="226"/>
      <c r="BF23" s="226"/>
      <c r="BG23" s="226"/>
      <c r="BH23" s="226"/>
      <c r="BI23" s="226"/>
      <c r="BJ23" s="226"/>
      <c r="BK23" s="226"/>
      <c r="BL23" s="226"/>
      <c r="BM23" s="226"/>
      <c r="BN23" s="226"/>
      <c r="BO23" s="226"/>
      <c r="BP23" s="226"/>
      <c r="BQ23" s="231">
        <v>17</v>
      </c>
      <c r="BR23" s="232"/>
      <c r="BS23" s="986"/>
      <c r="BT23" s="987"/>
      <c r="BU23" s="987"/>
      <c r="BV23" s="987"/>
      <c r="BW23" s="987"/>
      <c r="BX23" s="987"/>
      <c r="BY23" s="987"/>
      <c r="BZ23" s="987"/>
      <c r="CA23" s="987"/>
      <c r="CB23" s="987"/>
      <c r="CC23" s="987"/>
      <c r="CD23" s="987"/>
      <c r="CE23" s="987"/>
      <c r="CF23" s="987"/>
      <c r="CG23" s="1002"/>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27"/>
    </row>
    <row r="24" spans="1:131" s="228" customFormat="1" ht="26.25" customHeight="1" x14ac:dyDescent="0.15">
      <c r="A24" s="1048" t="s">
        <v>396</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348"/>
      <c r="BA24" s="348"/>
      <c r="BB24" s="348"/>
      <c r="BC24" s="348"/>
      <c r="BD24" s="348"/>
      <c r="BE24" s="226"/>
      <c r="BF24" s="226"/>
      <c r="BG24" s="226"/>
      <c r="BH24" s="226"/>
      <c r="BI24" s="226"/>
      <c r="BJ24" s="226"/>
      <c r="BK24" s="226"/>
      <c r="BL24" s="226"/>
      <c r="BM24" s="226"/>
      <c r="BN24" s="226"/>
      <c r="BO24" s="226"/>
      <c r="BP24" s="226"/>
      <c r="BQ24" s="231">
        <v>18</v>
      </c>
      <c r="BR24" s="232"/>
      <c r="BS24" s="986"/>
      <c r="BT24" s="987"/>
      <c r="BU24" s="987"/>
      <c r="BV24" s="987"/>
      <c r="BW24" s="987"/>
      <c r="BX24" s="987"/>
      <c r="BY24" s="987"/>
      <c r="BZ24" s="987"/>
      <c r="CA24" s="987"/>
      <c r="CB24" s="987"/>
      <c r="CC24" s="987"/>
      <c r="CD24" s="987"/>
      <c r="CE24" s="987"/>
      <c r="CF24" s="987"/>
      <c r="CG24" s="1002"/>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27"/>
    </row>
    <row r="25" spans="1:131" ht="26.25" customHeight="1" thickBot="1" x14ac:dyDescent="0.2">
      <c r="A25" s="1047" t="s">
        <v>397</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c r="BE25" s="1047"/>
      <c r="BF25" s="1047"/>
      <c r="BG25" s="1047"/>
      <c r="BH25" s="1047"/>
      <c r="BI25" s="1047"/>
      <c r="BJ25" s="348"/>
      <c r="BK25" s="348"/>
      <c r="BL25" s="348"/>
      <c r="BM25" s="348"/>
      <c r="BN25" s="348"/>
      <c r="BO25" s="234"/>
      <c r="BP25" s="234"/>
      <c r="BQ25" s="231">
        <v>19</v>
      </c>
      <c r="BR25" s="232"/>
      <c r="BS25" s="986"/>
      <c r="BT25" s="987"/>
      <c r="BU25" s="987"/>
      <c r="BV25" s="987"/>
      <c r="BW25" s="987"/>
      <c r="BX25" s="987"/>
      <c r="BY25" s="987"/>
      <c r="BZ25" s="987"/>
      <c r="CA25" s="987"/>
      <c r="CB25" s="987"/>
      <c r="CC25" s="987"/>
      <c r="CD25" s="987"/>
      <c r="CE25" s="987"/>
      <c r="CF25" s="987"/>
      <c r="CG25" s="1002"/>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224"/>
    </row>
    <row r="26" spans="1:131" ht="26.25" customHeight="1" x14ac:dyDescent="0.15">
      <c r="A26" s="989" t="s">
        <v>374</v>
      </c>
      <c r="B26" s="990"/>
      <c r="C26" s="990"/>
      <c r="D26" s="990"/>
      <c r="E26" s="990"/>
      <c r="F26" s="990"/>
      <c r="G26" s="990"/>
      <c r="H26" s="990"/>
      <c r="I26" s="990"/>
      <c r="J26" s="990"/>
      <c r="K26" s="990"/>
      <c r="L26" s="990"/>
      <c r="M26" s="990"/>
      <c r="N26" s="990"/>
      <c r="O26" s="990"/>
      <c r="P26" s="991"/>
      <c r="Q26" s="975" t="s">
        <v>398</v>
      </c>
      <c r="R26" s="976"/>
      <c r="S26" s="976"/>
      <c r="T26" s="976"/>
      <c r="U26" s="977"/>
      <c r="V26" s="975" t="s">
        <v>399</v>
      </c>
      <c r="W26" s="976"/>
      <c r="X26" s="976"/>
      <c r="Y26" s="976"/>
      <c r="Z26" s="977"/>
      <c r="AA26" s="975" t="s">
        <v>400</v>
      </c>
      <c r="AB26" s="976"/>
      <c r="AC26" s="976"/>
      <c r="AD26" s="976"/>
      <c r="AE26" s="976"/>
      <c r="AF26" s="1043" t="s">
        <v>401</v>
      </c>
      <c r="AG26" s="996"/>
      <c r="AH26" s="996"/>
      <c r="AI26" s="996"/>
      <c r="AJ26" s="1044"/>
      <c r="AK26" s="976" t="s">
        <v>402</v>
      </c>
      <c r="AL26" s="976"/>
      <c r="AM26" s="976"/>
      <c r="AN26" s="976"/>
      <c r="AO26" s="977"/>
      <c r="AP26" s="975" t="s">
        <v>403</v>
      </c>
      <c r="AQ26" s="976"/>
      <c r="AR26" s="976"/>
      <c r="AS26" s="976"/>
      <c r="AT26" s="977"/>
      <c r="AU26" s="975" t="s">
        <v>404</v>
      </c>
      <c r="AV26" s="976"/>
      <c r="AW26" s="976"/>
      <c r="AX26" s="976"/>
      <c r="AY26" s="977"/>
      <c r="AZ26" s="975" t="s">
        <v>405</v>
      </c>
      <c r="BA26" s="976"/>
      <c r="BB26" s="976"/>
      <c r="BC26" s="976"/>
      <c r="BD26" s="977"/>
      <c r="BE26" s="975" t="s">
        <v>381</v>
      </c>
      <c r="BF26" s="976"/>
      <c r="BG26" s="976"/>
      <c r="BH26" s="976"/>
      <c r="BI26" s="981"/>
      <c r="BJ26" s="348"/>
      <c r="BK26" s="348"/>
      <c r="BL26" s="348"/>
      <c r="BM26" s="348"/>
      <c r="BN26" s="348"/>
      <c r="BO26" s="234"/>
      <c r="BP26" s="234"/>
      <c r="BQ26" s="231">
        <v>20</v>
      </c>
      <c r="BR26" s="232"/>
      <c r="BS26" s="986"/>
      <c r="BT26" s="987"/>
      <c r="BU26" s="987"/>
      <c r="BV26" s="987"/>
      <c r="BW26" s="987"/>
      <c r="BX26" s="987"/>
      <c r="BY26" s="987"/>
      <c r="BZ26" s="987"/>
      <c r="CA26" s="987"/>
      <c r="CB26" s="987"/>
      <c r="CC26" s="987"/>
      <c r="CD26" s="987"/>
      <c r="CE26" s="987"/>
      <c r="CF26" s="987"/>
      <c r="CG26" s="1002"/>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224"/>
    </row>
    <row r="27" spans="1:131" ht="26.25" customHeight="1" thickBot="1" x14ac:dyDescent="0.2">
      <c r="A27" s="992"/>
      <c r="B27" s="993"/>
      <c r="C27" s="993"/>
      <c r="D27" s="993"/>
      <c r="E27" s="993"/>
      <c r="F27" s="993"/>
      <c r="G27" s="993"/>
      <c r="H27" s="993"/>
      <c r="I27" s="993"/>
      <c r="J27" s="993"/>
      <c r="K27" s="993"/>
      <c r="L27" s="993"/>
      <c r="M27" s="993"/>
      <c r="N27" s="993"/>
      <c r="O27" s="993"/>
      <c r="P27" s="994"/>
      <c r="Q27" s="978"/>
      <c r="R27" s="979"/>
      <c r="S27" s="979"/>
      <c r="T27" s="979"/>
      <c r="U27" s="980"/>
      <c r="V27" s="978"/>
      <c r="W27" s="979"/>
      <c r="X27" s="979"/>
      <c r="Y27" s="979"/>
      <c r="Z27" s="980"/>
      <c r="AA27" s="978"/>
      <c r="AB27" s="979"/>
      <c r="AC27" s="979"/>
      <c r="AD27" s="979"/>
      <c r="AE27" s="979"/>
      <c r="AF27" s="1045"/>
      <c r="AG27" s="999"/>
      <c r="AH27" s="999"/>
      <c r="AI27" s="999"/>
      <c r="AJ27" s="1046"/>
      <c r="AK27" s="979"/>
      <c r="AL27" s="979"/>
      <c r="AM27" s="979"/>
      <c r="AN27" s="979"/>
      <c r="AO27" s="980"/>
      <c r="AP27" s="978"/>
      <c r="AQ27" s="979"/>
      <c r="AR27" s="979"/>
      <c r="AS27" s="979"/>
      <c r="AT27" s="980"/>
      <c r="AU27" s="978"/>
      <c r="AV27" s="979"/>
      <c r="AW27" s="979"/>
      <c r="AX27" s="979"/>
      <c r="AY27" s="980"/>
      <c r="AZ27" s="978"/>
      <c r="BA27" s="979"/>
      <c r="BB27" s="979"/>
      <c r="BC27" s="979"/>
      <c r="BD27" s="980"/>
      <c r="BE27" s="978"/>
      <c r="BF27" s="979"/>
      <c r="BG27" s="979"/>
      <c r="BH27" s="979"/>
      <c r="BI27" s="982"/>
      <c r="BJ27" s="348"/>
      <c r="BK27" s="348"/>
      <c r="BL27" s="348"/>
      <c r="BM27" s="348"/>
      <c r="BN27" s="348"/>
      <c r="BO27" s="234"/>
      <c r="BP27" s="234"/>
      <c r="BQ27" s="231">
        <v>21</v>
      </c>
      <c r="BR27" s="232"/>
      <c r="BS27" s="986"/>
      <c r="BT27" s="987"/>
      <c r="BU27" s="987"/>
      <c r="BV27" s="987"/>
      <c r="BW27" s="987"/>
      <c r="BX27" s="987"/>
      <c r="BY27" s="987"/>
      <c r="BZ27" s="987"/>
      <c r="CA27" s="987"/>
      <c r="CB27" s="987"/>
      <c r="CC27" s="987"/>
      <c r="CD27" s="987"/>
      <c r="CE27" s="987"/>
      <c r="CF27" s="987"/>
      <c r="CG27" s="1002"/>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224"/>
    </row>
    <row r="28" spans="1:131" ht="26.25" customHeight="1" thickTop="1" x14ac:dyDescent="0.15">
      <c r="A28" s="235">
        <v>1</v>
      </c>
      <c r="B28" s="1032" t="s">
        <v>406</v>
      </c>
      <c r="C28" s="1033"/>
      <c r="D28" s="1033"/>
      <c r="E28" s="1033"/>
      <c r="F28" s="1033"/>
      <c r="G28" s="1033"/>
      <c r="H28" s="1033"/>
      <c r="I28" s="1033"/>
      <c r="J28" s="1033"/>
      <c r="K28" s="1033"/>
      <c r="L28" s="1033"/>
      <c r="M28" s="1033"/>
      <c r="N28" s="1033"/>
      <c r="O28" s="1033"/>
      <c r="P28" s="1034"/>
      <c r="Q28" s="1035">
        <v>1205</v>
      </c>
      <c r="R28" s="1036"/>
      <c r="S28" s="1036"/>
      <c r="T28" s="1036"/>
      <c r="U28" s="1036"/>
      <c r="V28" s="1036">
        <v>1190</v>
      </c>
      <c r="W28" s="1036"/>
      <c r="X28" s="1036"/>
      <c r="Y28" s="1036"/>
      <c r="Z28" s="1036"/>
      <c r="AA28" s="1036">
        <v>15</v>
      </c>
      <c r="AB28" s="1036"/>
      <c r="AC28" s="1036"/>
      <c r="AD28" s="1036"/>
      <c r="AE28" s="1037"/>
      <c r="AF28" s="1038">
        <v>15</v>
      </c>
      <c r="AG28" s="1036"/>
      <c r="AH28" s="1036"/>
      <c r="AI28" s="1036"/>
      <c r="AJ28" s="1039"/>
      <c r="AK28" s="1040">
        <v>119</v>
      </c>
      <c r="AL28" s="1041"/>
      <c r="AM28" s="1041"/>
      <c r="AN28" s="1041"/>
      <c r="AO28" s="1041"/>
      <c r="AP28" s="1041"/>
      <c r="AQ28" s="1041"/>
      <c r="AR28" s="1041"/>
      <c r="AS28" s="1041"/>
      <c r="AT28" s="1041"/>
      <c r="AU28" s="1041"/>
      <c r="AV28" s="1041"/>
      <c r="AW28" s="1041"/>
      <c r="AX28" s="1041"/>
      <c r="AY28" s="1041"/>
      <c r="AZ28" s="1042"/>
      <c r="BA28" s="1042"/>
      <c r="BB28" s="1042"/>
      <c r="BC28" s="1042"/>
      <c r="BD28" s="1042"/>
      <c r="BE28" s="1030"/>
      <c r="BF28" s="1030"/>
      <c r="BG28" s="1030"/>
      <c r="BH28" s="1030"/>
      <c r="BI28" s="1031"/>
      <c r="BJ28" s="348"/>
      <c r="BK28" s="348"/>
      <c r="BL28" s="348"/>
      <c r="BM28" s="348"/>
      <c r="BN28" s="348"/>
      <c r="BO28" s="234"/>
      <c r="BP28" s="234"/>
      <c r="BQ28" s="231">
        <v>22</v>
      </c>
      <c r="BR28" s="232"/>
      <c r="BS28" s="986"/>
      <c r="BT28" s="987"/>
      <c r="BU28" s="987"/>
      <c r="BV28" s="987"/>
      <c r="BW28" s="987"/>
      <c r="BX28" s="987"/>
      <c r="BY28" s="987"/>
      <c r="BZ28" s="987"/>
      <c r="CA28" s="987"/>
      <c r="CB28" s="987"/>
      <c r="CC28" s="987"/>
      <c r="CD28" s="987"/>
      <c r="CE28" s="987"/>
      <c r="CF28" s="987"/>
      <c r="CG28" s="1002"/>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224"/>
    </row>
    <row r="29" spans="1:131" ht="26.25" customHeight="1" x14ac:dyDescent="0.15">
      <c r="A29" s="235">
        <v>2</v>
      </c>
      <c r="B29" s="1018" t="s">
        <v>407</v>
      </c>
      <c r="C29" s="1019"/>
      <c r="D29" s="1019"/>
      <c r="E29" s="1019"/>
      <c r="F29" s="1019"/>
      <c r="G29" s="1019"/>
      <c r="H29" s="1019"/>
      <c r="I29" s="1019"/>
      <c r="J29" s="1019"/>
      <c r="K29" s="1019"/>
      <c r="L29" s="1019"/>
      <c r="M29" s="1019"/>
      <c r="N29" s="1019"/>
      <c r="O29" s="1019"/>
      <c r="P29" s="1020"/>
      <c r="Q29" s="1026">
        <v>1533</v>
      </c>
      <c r="R29" s="1027"/>
      <c r="S29" s="1027"/>
      <c r="T29" s="1027"/>
      <c r="U29" s="1027"/>
      <c r="V29" s="1027">
        <v>1472</v>
      </c>
      <c r="W29" s="1027"/>
      <c r="X29" s="1027"/>
      <c r="Y29" s="1027"/>
      <c r="Z29" s="1027"/>
      <c r="AA29" s="1027">
        <v>61</v>
      </c>
      <c r="AB29" s="1027"/>
      <c r="AC29" s="1027"/>
      <c r="AD29" s="1027"/>
      <c r="AE29" s="1028"/>
      <c r="AF29" s="1023">
        <v>61</v>
      </c>
      <c r="AG29" s="1024"/>
      <c r="AH29" s="1024"/>
      <c r="AI29" s="1024"/>
      <c r="AJ29" s="1025"/>
      <c r="AK29" s="966">
        <v>234</v>
      </c>
      <c r="AL29" s="957"/>
      <c r="AM29" s="957"/>
      <c r="AN29" s="957"/>
      <c r="AO29" s="957"/>
      <c r="AP29" s="957"/>
      <c r="AQ29" s="957"/>
      <c r="AR29" s="957"/>
      <c r="AS29" s="957"/>
      <c r="AT29" s="957"/>
      <c r="AU29" s="957"/>
      <c r="AV29" s="957"/>
      <c r="AW29" s="957"/>
      <c r="AX29" s="957"/>
      <c r="AY29" s="957"/>
      <c r="AZ29" s="1029"/>
      <c r="BA29" s="1029"/>
      <c r="BB29" s="1029"/>
      <c r="BC29" s="1029"/>
      <c r="BD29" s="1029"/>
      <c r="BE29" s="958"/>
      <c r="BF29" s="958"/>
      <c r="BG29" s="958"/>
      <c r="BH29" s="958"/>
      <c r="BI29" s="959"/>
      <c r="BJ29" s="348"/>
      <c r="BK29" s="348"/>
      <c r="BL29" s="348"/>
      <c r="BM29" s="348"/>
      <c r="BN29" s="348"/>
      <c r="BO29" s="234"/>
      <c r="BP29" s="234"/>
      <c r="BQ29" s="231">
        <v>23</v>
      </c>
      <c r="BR29" s="232"/>
      <c r="BS29" s="986"/>
      <c r="BT29" s="987"/>
      <c r="BU29" s="987"/>
      <c r="BV29" s="987"/>
      <c r="BW29" s="987"/>
      <c r="BX29" s="987"/>
      <c r="BY29" s="987"/>
      <c r="BZ29" s="987"/>
      <c r="CA29" s="987"/>
      <c r="CB29" s="987"/>
      <c r="CC29" s="987"/>
      <c r="CD29" s="987"/>
      <c r="CE29" s="987"/>
      <c r="CF29" s="987"/>
      <c r="CG29" s="1002"/>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224"/>
    </row>
    <row r="30" spans="1:131" ht="26.25" customHeight="1" x14ac:dyDescent="0.15">
      <c r="A30" s="235">
        <v>3</v>
      </c>
      <c r="B30" s="1018" t="s">
        <v>408</v>
      </c>
      <c r="C30" s="1019"/>
      <c r="D30" s="1019"/>
      <c r="E30" s="1019"/>
      <c r="F30" s="1019"/>
      <c r="G30" s="1019"/>
      <c r="H30" s="1019"/>
      <c r="I30" s="1019"/>
      <c r="J30" s="1019"/>
      <c r="K30" s="1019"/>
      <c r="L30" s="1019"/>
      <c r="M30" s="1019"/>
      <c r="N30" s="1019"/>
      <c r="O30" s="1019"/>
      <c r="P30" s="1020"/>
      <c r="Q30" s="1026">
        <v>155</v>
      </c>
      <c r="R30" s="1027"/>
      <c r="S30" s="1027"/>
      <c r="T30" s="1027"/>
      <c r="U30" s="1027"/>
      <c r="V30" s="1027">
        <v>154</v>
      </c>
      <c r="W30" s="1027"/>
      <c r="X30" s="1027"/>
      <c r="Y30" s="1027"/>
      <c r="Z30" s="1027"/>
      <c r="AA30" s="1027">
        <v>0</v>
      </c>
      <c r="AB30" s="1027"/>
      <c r="AC30" s="1027"/>
      <c r="AD30" s="1027"/>
      <c r="AE30" s="1028"/>
      <c r="AF30" s="1023">
        <v>0</v>
      </c>
      <c r="AG30" s="1024"/>
      <c r="AH30" s="1024"/>
      <c r="AI30" s="1024"/>
      <c r="AJ30" s="1025"/>
      <c r="AK30" s="966">
        <v>43</v>
      </c>
      <c r="AL30" s="957"/>
      <c r="AM30" s="957"/>
      <c r="AN30" s="957"/>
      <c r="AO30" s="957"/>
      <c r="AP30" s="957"/>
      <c r="AQ30" s="957"/>
      <c r="AR30" s="957"/>
      <c r="AS30" s="957"/>
      <c r="AT30" s="957"/>
      <c r="AU30" s="957"/>
      <c r="AV30" s="957"/>
      <c r="AW30" s="957"/>
      <c r="AX30" s="957"/>
      <c r="AY30" s="957"/>
      <c r="AZ30" s="1029"/>
      <c r="BA30" s="1029"/>
      <c r="BB30" s="1029"/>
      <c r="BC30" s="1029"/>
      <c r="BD30" s="1029"/>
      <c r="BE30" s="958"/>
      <c r="BF30" s="958"/>
      <c r="BG30" s="958"/>
      <c r="BH30" s="958"/>
      <c r="BI30" s="959"/>
      <c r="BJ30" s="348"/>
      <c r="BK30" s="348"/>
      <c r="BL30" s="348"/>
      <c r="BM30" s="348"/>
      <c r="BN30" s="348"/>
      <c r="BO30" s="234"/>
      <c r="BP30" s="234"/>
      <c r="BQ30" s="231">
        <v>24</v>
      </c>
      <c r="BR30" s="232"/>
      <c r="BS30" s="986"/>
      <c r="BT30" s="987"/>
      <c r="BU30" s="987"/>
      <c r="BV30" s="987"/>
      <c r="BW30" s="987"/>
      <c r="BX30" s="987"/>
      <c r="BY30" s="987"/>
      <c r="BZ30" s="987"/>
      <c r="CA30" s="987"/>
      <c r="CB30" s="987"/>
      <c r="CC30" s="987"/>
      <c r="CD30" s="987"/>
      <c r="CE30" s="987"/>
      <c r="CF30" s="987"/>
      <c r="CG30" s="1002"/>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224"/>
    </row>
    <row r="31" spans="1:131" ht="26.25" customHeight="1" x14ac:dyDescent="0.15">
      <c r="A31" s="235">
        <v>4</v>
      </c>
      <c r="B31" s="1018" t="s">
        <v>409</v>
      </c>
      <c r="C31" s="1019"/>
      <c r="D31" s="1019"/>
      <c r="E31" s="1019"/>
      <c r="F31" s="1019"/>
      <c r="G31" s="1019"/>
      <c r="H31" s="1019"/>
      <c r="I31" s="1019"/>
      <c r="J31" s="1019"/>
      <c r="K31" s="1019"/>
      <c r="L31" s="1019"/>
      <c r="M31" s="1019"/>
      <c r="N31" s="1019"/>
      <c r="O31" s="1019"/>
      <c r="P31" s="1020"/>
      <c r="Q31" s="1026">
        <v>351</v>
      </c>
      <c r="R31" s="1027"/>
      <c r="S31" s="1027"/>
      <c r="T31" s="1027"/>
      <c r="U31" s="1027"/>
      <c r="V31" s="1027">
        <v>318</v>
      </c>
      <c r="W31" s="1027"/>
      <c r="X31" s="1027"/>
      <c r="Y31" s="1027"/>
      <c r="Z31" s="1027"/>
      <c r="AA31" s="1027">
        <v>33</v>
      </c>
      <c r="AB31" s="1027"/>
      <c r="AC31" s="1027"/>
      <c r="AD31" s="1027"/>
      <c r="AE31" s="1028"/>
      <c r="AF31" s="1023">
        <v>254</v>
      </c>
      <c r="AG31" s="1024"/>
      <c r="AH31" s="1024"/>
      <c r="AI31" s="1024"/>
      <c r="AJ31" s="1025"/>
      <c r="AK31" s="966">
        <v>42</v>
      </c>
      <c r="AL31" s="957"/>
      <c r="AM31" s="957"/>
      <c r="AN31" s="957"/>
      <c r="AO31" s="957"/>
      <c r="AP31" s="957">
        <v>2024</v>
      </c>
      <c r="AQ31" s="957"/>
      <c r="AR31" s="957"/>
      <c r="AS31" s="957"/>
      <c r="AT31" s="957"/>
      <c r="AU31" s="957">
        <v>223</v>
      </c>
      <c r="AV31" s="957"/>
      <c r="AW31" s="957"/>
      <c r="AX31" s="957"/>
      <c r="AY31" s="957"/>
      <c r="AZ31" s="1029"/>
      <c r="BA31" s="1029"/>
      <c r="BB31" s="1029"/>
      <c r="BC31" s="1029"/>
      <c r="BD31" s="1029"/>
      <c r="BE31" s="958" t="s">
        <v>410</v>
      </c>
      <c r="BF31" s="958"/>
      <c r="BG31" s="958"/>
      <c r="BH31" s="958"/>
      <c r="BI31" s="959"/>
      <c r="BJ31" s="348"/>
      <c r="BK31" s="348"/>
      <c r="BL31" s="348"/>
      <c r="BM31" s="348"/>
      <c r="BN31" s="348"/>
      <c r="BO31" s="234"/>
      <c r="BP31" s="234"/>
      <c r="BQ31" s="231">
        <v>25</v>
      </c>
      <c r="BR31" s="232"/>
      <c r="BS31" s="986"/>
      <c r="BT31" s="987"/>
      <c r="BU31" s="987"/>
      <c r="BV31" s="987"/>
      <c r="BW31" s="987"/>
      <c r="BX31" s="987"/>
      <c r="BY31" s="987"/>
      <c r="BZ31" s="987"/>
      <c r="CA31" s="987"/>
      <c r="CB31" s="987"/>
      <c r="CC31" s="987"/>
      <c r="CD31" s="987"/>
      <c r="CE31" s="987"/>
      <c r="CF31" s="987"/>
      <c r="CG31" s="1002"/>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224"/>
    </row>
    <row r="32" spans="1:131" ht="26.25" customHeight="1" x14ac:dyDescent="0.15">
      <c r="A32" s="235">
        <v>5</v>
      </c>
      <c r="B32" s="1018" t="s">
        <v>411</v>
      </c>
      <c r="C32" s="1019"/>
      <c r="D32" s="1019"/>
      <c r="E32" s="1019"/>
      <c r="F32" s="1019"/>
      <c r="G32" s="1019"/>
      <c r="H32" s="1019"/>
      <c r="I32" s="1019"/>
      <c r="J32" s="1019"/>
      <c r="K32" s="1019"/>
      <c r="L32" s="1019"/>
      <c r="M32" s="1019"/>
      <c r="N32" s="1019"/>
      <c r="O32" s="1019"/>
      <c r="P32" s="1020"/>
      <c r="Q32" s="1026">
        <v>54</v>
      </c>
      <c r="R32" s="1027"/>
      <c r="S32" s="1027"/>
      <c r="T32" s="1027"/>
      <c r="U32" s="1027"/>
      <c r="V32" s="1027">
        <v>53</v>
      </c>
      <c r="W32" s="1027"/>
      <c r="X32" s="1027"/>
      <c r="Y32" s="1027"/>
      <c r="Z32" s="1027"/>
      <c r="AA32" s="1027">
        <v>1</v>
      </c>
      <c r="AB32" s="1027"/>
      <c r="AC32" s="1027"/>
      <c r="AD32" s="1027"/>
      <c r="AE32" s="1028"/>
      <c r="AF32" s="1023">
        <v>1</v>
      </c>
      <c r="AG32" s="1024"/>
      <c r="AH32" s="1024"/>
      <c r="AI32" s="1024"/>
      <c r="AJ32" s="1025"/>
      <c r="AK32" s="966">
        <v>23</v>
      </c>
      <c r="AL32" s="957"/>
      <c r="AM32" s="957"/>
      <c r="AN32" s="957"/>
      <c r="AO32" s="957"/>
      <c r="AP32" s="957">
        <v>138</v>
      </c>
      <c r="AQ32" s="957"/>
      <c r="AR32" s="957"/>
      <c r="AS32" s="957"/>
      <c r="AT32" s="957"/>
      <c r="AU32" s="957">
        <v>126</v>
      </c>
      <c r="AV32" s="957"/>
      <c r="AW32" s="957"/>
      <c r="AX32" s="957"/>
      <c r="AY32" s="957"/>
      <c r="AZ32" s="1029"/>
      <c r="BA32" s="1029"/>
      <c r="BB32" s="1029"/>
      <c r="BC32" s="1029"/>
      <c r="BD32" s="1029"/>
      <c r="BE32" s="958" t="s">
        <v>412</v>
      </c>
      <c r="BF32" s="958"/>
      <c r="BG32" s="958"/>
      <c r="BH32" s="958"/>
      <c r="BI32" s="959"/>
      <c r="BJ32" s="348"/>
      <c r="BK32" s="348"/>
      <c r="BL32" s="348"/>
      <c r="BM32" s="348"/>
      <c r="BN32" s="348"/>
      <c r="BO32" s="234"/>
      <c r="BP32" s="234"/>
      <c r="BQ32" s="231">
        <v>26</v>
      </c>
      <c r="BR32" s="232"/>
      <c r="BS32" s="986"/>
      <c r="BT32" s="987"/>
      <c r="BU32" s="987"/>
      <c r="BV32" s="987"/>
      <c r="BW32" s="987"/>
      <c r="BX32" s="987"/>
      <c r="BY32" s="987"/>
      <c r="BZ32" s="987"/>
      <c r="CA32" s="987"/>
      <c r="CB32" s="987"/>
      <c r="CC32" s="987"/>
      <c r="CD32" s="987"/>
      <c r="CE32" s="987"/>
      <c r="CF32" s="987"/>
      <c r="CG32" s="1002"/>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224"/>
    </row>
    <row r="33" spans="1:131" ht="26.25" customHeight="1" x14ac:dyDescent="0.15">
      <c r="A33" s="235">
        <v>6</v>
      </c>
      <c r="B33" s="1018" t="s">
        <v>413</v>
      </c>
      <c r="C33" s="1019"/>
      <c r="D33" s="1019"/>
      <c r="E33" s="1019"/>
      <c r="F33" s="1019"/>
      <c r="G33" s="1019"/>
      <c r="H33" s="1019"/>
      <c r="I33" s="1019"/>
      <c r="J33" s="1019"/>
      <c r="K33" s="1019"/>
      <c r="L33" s="1019"/>
      <c r="M33" s="1019"/>
      <c r="N33" s="1019"/>
      <c r="O33" s="1019"/>
      <c r="P33" s="1020"/>
      <c r="Q33" s="1026">
        <v>282</v>
      </c>
      <c r="R33" s="1027"/>
      <c r="S33" s="1027"/>
      <c r="T33" s="1027"/>
      <c r="U33" s="1027"/>
      <c r="V33" s="1027">
        <v>281</v>
      </c>
      <c r="W33" s="1027"/>
      <c r="X33" s="1027"/>
      <c r="Y33" s="1027"/>
      <c r="Z33" s="1027"/>
      <c r="AA33" s="1027">
        <v>1</v>
      </c>
      <c r="AB33" s="1027"/>
      <c r="AC33" s="1027"/>
      <c r="AD33" s="1027"/>
      <c r="AE33" s="1028"/>
      <c r="AF33" s="1023">
        <v>1</v>
      </c>
      <c r="AG33" s="1024"/>
      <c r="AH33" s="1024"/>
      <c r="AI33" s="1024"/>
      <c r="AJ33" s="1025"/>
      <c r="AK33" s="966">
        <v>128</v>
      </c>
      <c r="AL33" s="957"/>
      <c r="AM33" s="957"/>
      <c r="AN33" s="957"/>
      <c r="AO33" s="957"/>
      <c r="AP33" s="957">
        <v>1454</v>
      </c>
      <c r="AQ33" s="957"/>
      <c r="AR33" s="957"/>
      <c r="AS33" s="957"/>
      <c r="AT33" s="957"/>
      <c r="AU33" s="957">
        <v>955</v>
      </c>
      <c r="AV33" s="957"/>
      <c r="AW33" s="957"/>
      <c r="AX33" s="957"/>
      <c r="AY33" s="957"/>
      <c r="AZ33" s="1029"/>
      <c r="BA33" s="1029"/>
      <c r="BB33" s="1029"/>
      <c r="BC33" s="1029"/>
      <c r="BD33" s="1029"/>
      <c r="BE33" s="958" t="s">
        <v>412</v>
      </c>
      <c r="BF33" s="958"/>
      <c r="BG33" s="958"/>
      <c r="BH33" s="958"/>
      <c r="BI33" s="959"/>
      <c r="BJ33" s="348"/>
      <c r="BK33" s="348"/>
      <c r="BL33" s="348"/>
      <c r="BM33" s="348"/>
      <c r="BN33" s="348"/>
      <c r="BO33" s="234"/>
      <c r="BP33" s="234"/>
      <c r="BQ33" s="231">
        <v>27</v>
      </c>
      <c r="BR33" s="232"/>
      <c r="BS33" s="986"/>
      <c r="BT33" s="987"/>
      <c r="BU33" s="987"/>
      <c r="BV33" s="987"/>
      <c r="BW33" s="987"/>
      <c r="BX33" s="987"/>
      <c r="BY33" s="987"/>
      <c r="BZ33" s="987"/>
      <c r="CA33" s="987"/>
      <c r="CB33" s="987"/>
      <c r="CC33" s="987"/>
      <c r="CD33" s="987"/>
      <c r="CE33" s="987"/>
      <c r="CF33" s="987"/>
      <c r="CG33" s="1002"/>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224"/>
    </row>
    <row r="34" spans="1:131" ht="26.25" customHeight="1" x14ac:dyDescent="0.15">
      <c r="A34" s="235">
        <v>7</v>
      </c>
      <c r="B34" s="1018" t="s">
        <v>414</v>
      </c>
      <c r="C34" s="1019"/>
      <c r="D34" s="1019"/>
      <c r="E34" s="1019"/>
      <c r="F34" s="1019"/>
      <c r="G34" s="1019"/>
      <c r="H34" s="1019"/>
      <c r="I34" s="1019"/>
      <c r="J34" s="1019"/>
      <c r="K34" s="1019"/>
      <c r="L34" s="1019"/>
      <c r="M34" s="1019"/>
      <c r="N34" s="1019"/>
      <c r="O34" s="1019"/>
      <c r="P34" s="1020"/>
      <c r="Q34" s="1026">
        <v>214</v>
      </c>
      <c r="R34" s="1027"/>
      <c r="S34" s="1027"/>
      <c r="T34" s="1027"/>
      <c r="U34" s="1027"/>
      <c r="V34" s="1027">
        <v>214</v>
      </c>
      <c r="W34" s="1027"/>
      <c r="X34" s="1027"/>
      <c r="Y34" s="1027"/>
      <c r="Z34" s="1027"/>
      <c r="AA34" s="1027">
        <v>0</v>
      </c>
      <c r="AB34" s="1027"/>
      <c r="AC34" s="1027"/>
      <c r="AD34" s="1027"/>
      <c r="AE34" s="1028"/>
      <c r="AF34" s="1023">
        <v>0</v>
      </c>
      <c r="AG34" s="1024"/>
      <c r="AH34" s="1024"/>
      <c r="AI34" s="1024"/>
      <c r="AJ34" s="1025"/>
      <c r="AK34" s="966">
        <v>46</v>
      </c>
      <c r="AL34" s="957"/>
      <c r="AM34" s="957"/>
      <c r="AN34" s="957"/>
      <c r="AO34" s="957"/>
      <c r="AP34" s="957">
        <v>395</v>
      </c>
      <c r="AQ34" s="957"/>
      <c r="AR34" s="957"/>
      <c r="AS34" s="957"/>
      <c r="AT34" s="957"/>
      <c r="AU34" s="957">
        <v>336</v>
      </c>
      <c r="AV34" s="957"/>
      <c r="AW34" s="957"/>
      <c r="AX34" s="957"/>
      <c r="AY34" s="957"/>
      <c r="AZ34" s="1029"/>
      <c r="BA34" s="1029"/>
      <c r="BB34" s="1029"/>
      <c r="BC34" s="1029"/>
      <c r="BD34" s="1029"/>
      <c r="BE34" s="958" t="s">
        <v>412</v>
      </c>
      <c r="BF34" s="958"/>
      <c r="BG34" s="958"/>
      <c r="BH34" s="958"/>
      <c r="BI34" s="959"/>
      <c r="BJ34" s="348"/>
      <c r="BK34" s="348"/>
      <c r="BL34" s="348"/>
      <c r="BM34" s="348"/>
      <c r="BN34" s="348"/>
      <c r="BO34" s="234"/>
      <c r="BP34" s="234"/>
      <c r="BQ34" s="231">
        <v>28</v>
      </c>
      <c r="BR34" s="232"/>
      <c r="BS34" s="986"/>
      <c r="BT34" s="987"/>
      <c r="BU34" s="987"/>
      <c r="BV34" s="987"/>
      <c r="BW34" s="987"/>
      <c r="BX34" s="987"/>
      <c r="BY34" s="987"/>
      <c r="BZ34" s="987"/>
      <c r="CA34" s="987"/>
      <c r="CB34" s="987"/>
      <c r="CC34" s="987"/>
      <c r="CD34" s="987"/>
      <c r="CE34" s="987"/>
      <c r="CF34" s="987"/>
      <c r="CG34" s="1002"/>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224"/>
    </row>
    <row r="35" spans="1:131" ht="26.25" customHeight="1" x14ac:dyDescent="0.15">
      <c r="A35" s="235">
        <v>8</v>
      </c>
      <c r="B35" s="1018"/>
      <c r="C35" s="1019"/>
      <c r="D35" s="1019"/>
      <c r="E35" s="1019"/>
      <c r="F35" s="1019"/>
      <c r="G35" s="1019"/>
      <c r="H35" s="1019"/>
      <c r="I35" s="1019"/>
      <c r="J35" s="1019"/>
      <c r="K35" s="1019"/>
      <c r="L35" s="1019"/>
      <c r="M35" s="1019"/>
      <c r="N35" s="1019"/>
      <c r="O35" s="1019"/>
      <c r="P35" s="1020"/>
      <c r="Q35" s="1026"/>
      <c r="R35" s="1027"/>
      <c r="S35" s="1027"/>
      <c r="T35" s="1027"/>
      <c r="U35" s="1027"/>
      <c r="V35" s="1027"/>
      <c r="W35" s="1027"/>
      <c r="X35" s="1027"/>
      <c r="Y35" s="1027"/>
      <c r="Z35" s="1027"/>
      <c r="AA35" s="1027"/>
      <c r="AB35" s="1027"/>
      <c r="AC35" s="1027"/>
      <c r="AD35" s="1027"/>
      <c r="AE35" s="1028"/>
      <c r="AF35" s="1023"/>
      <c r="AG35" s="1024"/>
      <c r="AH35" s="1024"/>
      <c r="AI35" s="1024"/>
      <c r="AJ35" s="1025"/>
      <c r="AK35" s="966"/>
      <c r="AL35" s="957"/>
      <c r="AM35" s="957"/>
      <c r="AN35" s="957"/>
      <c r="AO35" s="957"/>
      <c r="AP35" s="957"/>
      <c r="AQ35" s="957"/>
      <c r="AR35" s="957"/>
      <c r="AS35" s="957"/>
      <c r="AT35" s="957"/>
      <c r="AU35" s="957"/>
      <c r="AV35" s="957"/>
      <c r="AW35" s="957"/>
      <c r="AX35" s="957"/>
      <c r="AY35" s="957"/>
      <c r="AZ35" s="1029"/>
      <c r="BA35" s="1029"/>
      <c r="BB35" s="1029"/>
      <c r="BC35" s="1029"/>
      <c r="BD35" s="1029"/>
      <c r="BE35" s="958"/>
      <c r="BF35" s="958"/>
      <c r="BG35" s="958"/>
      <c r="BH35" s="958"/>
      <c r="BI35" s="959"/>
      <c r="BJ35" s="348"/>
      <c r="BK35" s="348"/>
      <c r="BL35" s="348"/>
      <c r="BM35" s="348"/>
      <c r="BN35" s="348"/>
      <c r="BO35" s="234"/>
      <c r="BP35" s="234"/>
      <c r="BQ35" s="231">
        <v>29</v>
      </c>
      <c r="BR35" s="232"/>
      <c r="BS35" s="986"/>
      <c r="BT35" s="987"/>
      <c r="BU35" s="987"/>
      <c r="BV35" s="987"/>
      <c r="BW35" s="987"/>
      <c r="BX35" s="987"/>
      <c r="BY35" s="987"/>
      <c r="BZ35" s="987"/>
      <c r="CA35" s="987"/>
      <c r="CB35" s="987"/>
      <c r="CC35" s="987"/>
      <c r="CD35" s="987"/>
      <c r="CE35" s="987"/>
      <c r="CF35" s="987"/>
      <c r="CG35" s="1002"/>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224"/>
    </row>
    <row r="36" spans="1:131" ht="26.25" customHeight="1" x14ac:dyDescent="0.15">
      <c r="A36" s="235">
        <v>9</v>
      </c>
      <c r="B36" s="1018"/>
      <c r="C36" s="1019"/>
      <c r="D36" s="1019"/>
      <c r="E36" s="1019"/>
      <c r="F36" s="1019"/>
      <c r="G36" s="1019"/>
      <c r="H36" s="1019"/>
      <c r="I36" s="1019"/>
      <c r="J36" s="1019"/>
      <c r="K36" s="1019"/>
      <c r="L36" s="1019"/>
      <c r="M36" s="1019"/>
      <c r="N36" s="1019"/>
      <c r="O36" s="1019"/>
      <c r="P36" s="1020"/>
      <c r="Q36" s="1026"/>
      <c r="R36" s="1027"/>
      <c r="S36" s="1027"/>
      <c r="T36" s="1027"/>
      <c r="U36" s="1027"/>
      <c r="V36" s="1027"/>
      <c r="W36" s="1027"/>
      <c r="X36" s="1027"/>
      <c r="Y36" s="1027"/>
      <c r="Z36" s="1027"/>
      <c r="AA36" s="1027"/>
      <c r="AB36" s="1027"/>
      <c r="AC36" s="1027"/>
      <c r="AD36" s="1027"/>
      <c r="AE36" s="1028"/>
      <c r="AF36" s="1023"/>
      <c r="AG36" s="1024"/>
      <c r="AH36" s="1024"/>
      <c r="AI36" s="1024"/>
      <c r="AJ36" s="1025"/>
      <c r="AK36" s="966"/>
      <c r="AL36" s="957"/>
      <c r="AM36" s="957"/>
      <c r="AN36" s="957"/>
      <c r="AO36" s="957"/>
      <c r="AP36" s="957"/>
      <c r="AQ36" s="957"/>
      <c r="AR36" s="957"/>
      <c r="AS36" s="957"/>
      <c r="AT36" s="957"/>
      <c r="AU36" s="957"/>
      <c r="AV36" s="957"/>
      <c r="AW36" s="957"/>
      <c r="AX36" s="957"/>
      <c r="AY36" s="957"/>
      <c r="AZ36" s="1029"/>
      <c r="BA36" s="1029"/>
      <c r="BB36" s="1029"/>
      <c r="BC36" s="1029"/>
      <c r="BD36" s="1029"/>
      <c r="BE36" s="958"/>
      <c r="BF36" s="958"/>
      <c r="BG36" s="958"/>
      <c r="BH36" s="958"/>
      <c r="BI36" s="959"/>
      <c r="BJ36" s="348"/>
      <c r="BK36" s="348"/>
      <c r="BL36" s="348"/>
      <c r="BM36" s="348"/>
      <c r="BN36" s="348"/>
      <c r="BO36" s="234"/>
      <c r="BP36" s="234"/>
      <c r="BQ36" s="231">
        <v>30</v>
      </c>
      <c r="BR36" s="232"/>
      <c r="BS36" s="986"/>
      <c r="BT36" s="987"/>
      <c r="BU36" s="987"/>
      <c r="BV36" s="987"/>
      <c r="BW36" s="987"/>
      <c r="BX36" s="987"/>
      <c r="BY36" s="987"/>
      <c r="BZ36" s="987"/>
      <c r="CA36" s="987"/>
      <c r="CB36" s="987"/>
      <c r="CC36" s="987"/>
      <c r="CD36" s="987"/>
      <c r="CE36" s="987"/>
      <c r="CF36" s="987"/>
      <c r="CG36" s="1002"/>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224"/>
    </row>
    <row r="37" spans="1:131" ht="26.25" customHeight="1" x14ac:dyDescent="0.15">
      <c r="A37" s="235">
        <v>10</v>
      </c>
      <c r="B37" s="1018"/>
      <c r="C37" s="1019"/>
      <c r="D37" s="1019"/>
      <c r="E37" s="1019"/>
      <c r="F37" s="1019"/>
      <c r="G37" s="1019"/>
      <c r="H37" s="1019"/>
      <c r="I37" s="1019"/>
      <c r="J37" s="1019"/>
      <c r="K37" s="1019"/>
      <c r="L37" s="1019"/>
      <c r="M37" s="1019"/>
      <c r="N37" s="1019"/>
      <c r="O37" s="1019"/>
      <c r="P37" s="1020"/>
      <c r="Q37" s="1026"/>
      <c r="R37" s="1027"/>
      <c r="S37" s="1027"/>
      <c r="T37" s="1027"/>
      <c r="U37" s="1027"/>
      <c r="V37" s="1027"/>
      <c r="W37" s="1027"/>
      <c r="X37" s="1027"/>
      <c r="Y37" s="1027"/>
      <c r="Z37" s="1027"/>
      <c r="AA37" s="1027"/>
      <c r="AB37" s="1027"/>
      <c r="AC37" s="1027"/>
      <c r="AD37" s="1027"/>
      <c r="AE37" s="1028"/>
      <c r="AF37" s="1023"/>
      <c r="AG37" s="1024"/>
      <c r="AH37" s="1024"/>
      <c r="AI37" s="1024"/>
      <c r="AJ37" s="1025"/>
      <c r="AK37" s="966"/>
      <c r="AL37" s="957"/>
      <c r="AM37" s="957"/>
      <c r="AN37" s="957"/>
      <c r="AO37" s="957"/>
      <c r="AP37" s="957"/>
      <c r="AQ37" s="957"/>
      <c r="AR37" s="957"/>
      <c r="AS37" s="957"/>
      <c r="AT37" s="957"/>
      <c r="AU37" s="957"/>
      <c r="AV37" s="957"/>
      <c r="AW37" s="957"/>
      <c r="AX37" s="957"/>
      <c r="AY37" s="957"/>
      <c r="AZ37" s="1029"/>
      <c r="BA37" s="1029"/>
      <c r="BB37" s="1029"/>
      <c r="BC37" s="1029"/>
      <c r="BD37" s="1029"/>
      <c r="BE37" s="958"/>
      <c r="BF37" s="958"/>
      <c r="BG37" s="958"/>
      <c r="BH37" s="958"/>
      <c r="BI37" s="959"/>
      <c r="BJ37" s="348"/>
      <c r="BK37" s="348"/>
      <c r="BL37" s="348"/>
      <c r="BM37" s="348"/>
      <c r="BN37" s="348"/>
      <c r="BO37" s="234"/>
      <c r="BP37" s="234"/>
      <c r="BQ37" s="231">
        <v>31</v>
      </c>
      <c r="BR37" s="232"/>
      <c r="BS37" s="986"/>
      <c r="BT37" s="987"/>
      <c r="BU37" s="987"/>
      <c r="BV37" s="987"/>
      <c r="BW37" s="987"/>
      <c r="BX37" s="987"/>
      <c r="BY37" s="987"/>
      <c r="BZ37" s="987"/>
      <c r="CA37" s="987"/>
      <c r="CB37" s="987"/>
      <c r="CC37" s="987"/>
      <c r="CD37" s="987"/>
      <c r="CE37" s="987"/>
      <c r="CF37" s="987"/>
      <c r="CG37" s="1002"/>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224"/>
    </row>
    <row r="38" spans="1:131" ht="26.25" customHeight="1" x14ac:dyDescent="0.15">
      <c r="A38" s="235">
        <v>11</v>
      </c>
      <c r="B38" s="1018"/>
      <c r="C38" s="1019"/>
      <c r="D38" s="1019"/>
      <c r="E38" s="1019"/>
      <c r="F38" s="1019"/>
      <c r="G38" s="1019"/>
      <c r="H38" s="1019"/>
      <c r="I38" s="1019"/>
      <c r="J38" s="1019"/>
      <c r="K38" s="1019"/>
      <c r="L38" s="1019"/>
      <c r="M38" s="1019"/>
      <c r="N38" s="1019"/>
      <c r="O38" s="1019"/>
      <c r="P38" s="1020"/>
      <c r="Q38" s="1026"/>
      <c r="R38" s="1027"/>
      <c r="S38" s="1027"/>
      <c r="T38" s="1027"/>
      <c r="U38" s="1027"/>
      <c r="V38" s="1027"/>
      <c r="W38" s="1027"/>
      <c r="X38" s="1027"/>
      <c r="Y38" s="1027"/>
      <c r="Z38" s="1027"/>
      <c r="AA38" s="1027"/>
      <c r="AB38" s="1027"/>
      <c r="AC38" s="1027"/>
      <c r="AD38" s="1027"/>
      <c r="AE38" s="1028"/>
      <c r="AF38" s="1023"/>
      <c r="AG38" s="1024"/>
      <c r="AH38" s="1024"/>
      <c r="AI38" s="1024"/>
      <c r="AJ38" s="1025"/>
      <c r="AK38" s="966"/>
      <c r="AL38" s="957"/>
      <c r="AM38" s="957"/>
      <c r="AN38" s="957"/>
      <c r="AO38" s="957"/>
      <c r="AP38" s="957"/>
      <c r="AQ38" s="957"/>
      <c r="AR38" s="957"/>
      <c r="AS38" s="957"/>
      <c r="AT38" s="957"/>
      <c r="AU38" s="957"/>
      <c r="AV38" s="957"/>
      <c r="AW38" s="957"/>
      <c r="AX38" s="957"/>
      <c r="AY38" s="957"/>
      <c r="AZ38" s="1029"/>
      <c r="BA38" s="1029"/>
      <c r="BB38" s="1029"/>
      <c r="BC38" s="1029"/>
      <c r="BD38" s="1029"/>
      <c r="BE38" s="958"/>
      <c r="BF38" s="958"/>
      <c r="BG38" s="958"/>
      <c r="BH38" s="958"/>
      <c r="BI38" s="959"/>
      <c r="BJ38" s="348"/>
      <c r="BK38" s="348"/>
      <c r="BL38" s="348"/>
      <c r="BM38" s="348"/>
      <c r="BN38" s="348"/>
      <c r="BO38" s="234"/>
      <c r="BP38" s="234"/>
      <c r="BQ38" s="231">
        <v>32</v>
      </c>
      <c r="BR38" s="232"/>
      <c r="BS38" s="986"/>
      <c r="BT38" s="987"/>
      <c r="BU38" s="987"/>
      <c r="BV38" s="987"/>
      <c r="BW38" s="987"/>
      <c r="BX38" s="987"/>
      <c r="BY38" s="987"/>
      <c r="BZ38" s="987"/>
      <c r="CA38" s="987"/>
      <c r="CB38" s="987"/>
      <c r="CC38" s="987"/>
      <c r="CD38" s="987"/>
      <c r="CE38" s="987"/>
      <c r="CF38" s="987"/>
      <c r="CG38" s="1002"/>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224"/>
    </row>
    <row r="39" spans="1:131" ht="26.25" customHeight="1" x14ac:dyDescent="0.15">
      <c r="A39" s="235">
        <v>12</v>
      </c>
      <c r="B39" s="1018"/>
      <c r="C39" s="1019"/>
      <c r="D39" s="1019"/>
      <c r="E39" s="1019"/>
      <c r="F39" s="1019"/>
      <c r="G39" s="1019"/>
      <c r="H39" s="1019"/>
      <c r="I39" s="1019"/>
      <c r="J39" s="1019"/>
      <c r="K39" s="1019"/>
      <c r="L39" s="1019"/>
      <c r="M39" s="1019"/>
      <c r="N39" s="1019"/>
      <c r="O39" s="1019"/>
      <c r="P39" s="1020"/>
      <c r="Q39" s="1026"/>
      <c r="R39" s="1027"/>
      <c r="S39" s="1027"/>
      <c r="T39" s="1027"/>
      <c r="U39" s="1027"/>
      <c r="V39" s="1027"/>
      <c r="W39" s="1027"/>
      <c r="X39" s="1027"/>
      <c r="Y39" s="1027"/>
      <c r="Z39" s="1027"/>
      <c r="AA39" s="1027"/>
      <c r="AB39" s="1027"/>
      <c r="AC39" s="1027"/>
      <c r="AD39" s="1027"/>
      <c r="AE39" s="1028"/>
      <c r="AF39" s="1023"/>
      <c r="AG39" s="1024"/>
      <c r="AH39" s="1024"/>
      <c r="AI39" s="1024"/>
      <c r="AJ39" s="1025"/>
      <c r="AK39" s="966"/>
      <c r="AL39" s="957"/>
      <c r="AM39" s="957"/>
      <c r="AN39" s="957"/>
      <c r="AO39" s="957"/>
      <c r="AP39" s="957"/>
      <c r="AQ39" s="957"/>
      <c r="AR39" s="957"/>
      <c r="AS39" s="957"/>
      <c r="AT39" s="957"/>
      <c r="AU39" s="957"/>
      <c r="AV39" s="957"/>
      <c r="AW39" s="957"/>
      <c r="AX39" s="957"/>
      <c r="AY39" s="957"/>
      <c r="AZ39" s="1029"/>
      <c r="BA39" s="1029"/>
      <c r="BB39" s="1029"/>
      <c r="BC39" s="1029"/>
      <c r="BD39" s="1029"/>
      <c r="BE39" s="958"/>
      <c r="BF39" s="958"/>
      <c r="BG39" s="958"/>
      <c r="BH39" s="958"/>
      <c r="BI39" s="959"/>
      <c r="BJ39" s="348"/>
      <c r="BK39" s="348"/>
      <c r="BL39" s="348"/>
      <c r="BM39" s="348"/>
      <c r="BN39" s="348"/>
      <c r="BO39" s="234"/>
      <c r="BP39" s="234"/>
      <c r="BQ39" s="231">
        <v>33</v>
      </c>
      <c r="BR39" s="232"/>
      <c r="BS39" s="986"/>
      <c r="BT39" s="987"/>
      <c r="BU39" s="987"/>
      <c r="BV39" s="987"/>
      <c r="BW39" s="987"/>
      <c r="BX39" s="987"/>
      <c r="BY39" s="987"/>
      <c r="BZ39" s="987"/>
      <c r="CA39" s="987"/>
      <c r="CB39" s="987"/>
      <c r="CC39" s="987"/>
      <c r="CD39" s="987"/>
      <c r="CE39" s="987"/>
      <c r="CF39" s="987"/>
      <c r="CG39" s="1002"/>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224"/>
    </row>
    <row r="40" spans="1:131" ht="26.25" customHeight="1" x14ac:dyDescent="0.15">
      <c r="A40" s="231">
        <v>13</v>
      </c>
      <c r="B40" s="1018"/>
      <c r="C40" s="1019"/>
      <c r="D40" s="1019"/>
      <c r="E40" s="1019"/>
      <c r="F40" s="1019"/>
      <c r="G40" s="1019"/>
      <c r="H40" s="1019"/>
      <c r="I40" s="1019"/>
      <c r="J40" s="1019"/>
      <c r="K40" s="1019"/>
      <c r="L40" s="1019"/>
      <c r="M40" s="1019"/>
      <c r="N40" s="1019"/>
      <c r="O40" s="1019"/>
      <c r="P40" s="1020"/>
      <c r="Q40" s="1026"/>
      <c r="R40" s="1027"/>
      <c r="S40" s="1027"/>
      <c r="T40" s="1027"/>
      <c r="U40" s="1027"/>
      <c r="V40" s="1027"/>
      <c r="W40" s="1027"/>
      <c r="X40" s="1027"/>
      <c r="Y40" s="1027"/>
      <c r="Z40" s="1027"/>
      <c r="AA40" s="1027"/>
      <c r="AB40" s="1027"/>
      <c r="AC40" s="1027"/>
      <c r="AD40" s="1027"/>
      <c r="AE40" s="1028"/>
      <c r="AF40" s="1023"/>
      <c r="AG40" s="1024"/>
      <c r="AH40" s="1024"/>
      <c r="AI40" s="1024"/>
      <c r="AJ40" s="1025"/>
      <c r="AK40" s="966"/>
      <c r="AL40" s="957"/>
      <c r="AM40" s="957"/>
      <c r="AN40" s="957"/>
      <c r="AO40" s="957"/>
      <c r="AP40" s="957"/>
      <c r="AQ40" s="957"/>
      <c r="AR40" s="957"/>
      <c r="AS40" s="957"/>
      <c r="AT40" s="957"/>
      <c r="AU40" s="957"/>
      <c r="AV40" s="957"/>
      <c r="AW40" s="957"/>
      <c r="AX40" s="957"/>
      <c r="AY40" s="957"/>
      <c r="AZ40" s="1029"/>
      <c r="BA40" s="1029"/>
      <c r="BB40" s="1029"/>
      <c r="BC40" s="1029"/>
      <c r="BD40" s="1029"/>
      <c r="BE40" s="958"/>
      <c r="BF40" s="958"/>
      <c r="BG40" s="958"/>
      <c r="BH40" s="958"/>
      <c r="BI40" s="959"/>
      <c r="BJ40" s="348"/>
      <c r="BK40" s="348"/>
      <c r="BL40" s="348"/>
      <c r="BM40" s="348"/>
      <c r="BN40" s="348"/>
      <c r="BO40" s="234"/>
      <c r="BP40" s="234"/>
      <c r="BQ40" s="231">
        <v>34</v>
      </c>
      <c r="BR40" s="232"/>
      <c r="BS40" s="986"/>
      <c r="BT40" s="987"/>
      <c r="BU40" s="987"/>
      <c r="BV40" s="987"/>
      <c r="BW40" s="987"/>
      <c r="BX40" s="987"/>
      <c r="BY40" s="987"/>
      <c r="BZ40" s="987"/>
      <c r="CA40" s="987"/>
      <c r="CB40" s="987"/>
      <c r="CC40" s="987"/>
      <c r="CD40" s="987"/>
      <c r="CE40" s="987"/>
      <c r="CF40" s="987"/>
      <c r="CG40" s="1002"/>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224"/>
    </row>
    <row r="41" spans="1:131" ht="26.25" customHeight="1" x14ac:dyDescent="0.15">
      <c r="A41" s="231">
        <v>14</v>
      </c>
      <c r="B41" s="1018"/>
      <c r="C41" s="1019"/>
      <c r="D41" s="1019"/>
      <c r="E41" s="1019"/>
      <c r="F41" s="1019"/>
      <c r="G41" s="1019"/>
      <c r="H41" s="1019"/>
      <c r="I41" s="1019"/>
      <c r="J41" s="1019"/>
      <c r="K41" s="1019"/>
      <c r="L41" s="1019"/>
      <c r="M41" s="1019"/>
      <c r="N41" s="1019"/>
      <c r="O41" s="1019"/>
      <c r="P41" s="1020"/>
      <c r="Q41" s="1026"/>
      <c r="R41" s="1027"/>
      <c r="S41" s="1027"/>
      <c r="T41" s="1027"/>
      <c r="U41" s="1027"/>
      <c r="V41" s="1027"/>
      <c r="W41" s="1027"/>
      <c r="X41" s="1027"/>
      <c r="Y41" s="1027"/>
      <c r="Z41" s="1027"/>
      <c r="AA41" s="1027"/>
      <c r="AB41" s="1027"/>
      <c r="AC41" s="1027"/>
      <c r="AD41" s="1027"/>
      <c r="AE41" s="1028"/>
      <c r="AF41" s="1023"/>
      <c r="AG41" s="1024"/>
      <c r="AH41" s="1024"/>
      <c r="AI41" s="1024"/>
      <c r="AJ41" s="1025"/>
      <c r="AK41" s="966"/>
      <c r="AL41" s="957"/>
      <c r="AM41" s="957"/>
      <c r="AN41" s="957"/>
      <c r="AO41" s="957"/>
      <c r="AP41" s="957"/>
      <c r="AQ41" s="957"/>
      <c r="AR41" s="957"/>
      <c r="AS41" s="957"/>
      <c r="AT41" s="957"/>
      <c r="AU41" s="957"/>
      <c r="AV41" s="957"/>
      <c r="AW41" s="957"/>
      <c r="AX41" s="957"/>
      <c r="AY41" s="957"/>
      <c r="AZ41" s="1029"/>
      <c r="BA41" s="1029"/>
      <c r="BB41" s="1029"/>
      <c r="BC41" s="1029"/>
      <c r="BD41" s="1029"/>
      <c r="BE41" s="958"/>
      <c r="BF41" s="958"/>
      <c r="BG41" s="958"/>
      <c r="BH41" s="958"/>
      <c r="BI41" s="959"/>
      <c r="BJ41" s="348"/>
      <c r="BK41" s="348"/>
      <c r="BL41" s="348"/>
      <c r="BM41" s="348"/>
      <c r="BN41" s="348"/>
      <c r="BO41" s="234"/>
      <c r="BP41" s="234"/>
      <c r="BQ41" s="231">
        <v>35</v>
      </c>
      <c r="BR41" s="232"/>
      <c r="BS41" s="986"/>
      <c r="BT41" s="987"/>
      <c r="BU41" s="987"/>
      <c r="BV41" s="987"/>
      <c r="BW41" s="987"/>
      <c r="BX41" s="987"/>
      <c r="BY41" s="987"/>
      <c r="BZ41" s="987"/>
      <c r="CA41" s="987"/>
      <c r="CB41" s="987"/>
      <c r="CC41" s="987"/>
      <c r="CD41" s="987"/>
      <c r="CE41" s="987"/>
      <c r="CF41" s="987"/>
      <c r="CG41" s="1002"/>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224"/>
    </row>
    <row r="42" spans="1:131" ht="26.25" customHeight="1" x14ac:dyDescent="0.15">
      <c r="A42" s="231">
        <v>15</v>
      </c>
      <c r="B42" s="1018"/>
      <c r="C42" s="1019"/>
      <c r="D42" s="1019"/>
      <c r="E42" s="1019"/>
      <c r="F42" s="1019"/>
      <c r="G42" s="1019"/>
      <c r="H42" s="1019"/>
      <c r="I42" s="1019"/>
      <c r="J42" s="1019"/>
      <c r="K42" s="1019"/>
      <c r="L42" s="1019"/>
      <c r="M42" s="1019"/>
      <c r="N42" s="1019"/>
      <c r="O42" s="1019"/>
      <c r="P42" s="1020"/>
      <c r="Q42" s="1026"/>
      <c r="R42" s="1027"/>
      <c r="S42" s="1027"/>
      <c r="T42" s="1027"/>
      <c r="U42" s="1027"/>
      <c r="V42" s="1027"/>
      <c r="W42" s="1027"/>
      <c r="X42" s="1027"/>
      <c r="Y42" s="1027"/>
      <c r="Z42" s="1027"/>
      <c r="AA42" s="1027"/>
      <c r="AB42" s="1027"/>
      <c r="AC42" s="1027"/>
      <c r="AD42" s="1027"/>
      <c r="AE42" s="1028"/>
      <c r="AF42" s="1023"/>
      <c r="AG42" s="1024"/>
      <c r="AH42" s="1024"/>
      <c r="AI42" s="1024"/>
      <c r="AJ42" s="1025"/>
      <c r="AK42" s="966"/>
      <c r="AL42" s="957"/>
      <c r="AM42" s="957"/>
      <c r="AN42" s="957"/>
      <c r="AO42" s="957"/>
      <c r="AP42" s="957"/>
      <c r="AQ42" s="957"/>
      <c r="AR42" s="957"/>
      <c r="AS42" s="957"/>
      <c r="AT42" s="957"/>
      <c r="AU42" s="957"/>
      <c r="AV42" s="957"/>
      <c r="AW42" s="957"/>
      <c r="AX42" s="957"/>
      <c r="AY42" s="957"/>
      <c r="AZ42" s="1029"/>
      <c r="BA42" s="1029"/>
      <c r="BB42" s="1029"/>
      <c r="BC42" s="1029"/>
      <c r="BD42" s="1029"/>
      <c r="BE42" s="958"/>
      <c r="BF42" s="958"/>
      <c r="BG42" s="958"/>
      <c r="BH42" s="958"/>
      <c r="BI42" s="959"/>
      <c r="BJ42" s="348"/>
      <c r="BK42" s="348"/>
      <c r="BL42" s="348"/>
      <c r="BM42" s="348"/>
      <c r="BN42" s="348"/>
      <c r="BO42" s="234"/>
      <c r="BP42" s="234"/>
      <c r="BQ42" s="231">
        <v>36</v>
      </c>
      <c r="BR42" s="232"/>
      <c r="BS42" s="986"/>
      <c r="BT42" s="987"/>
      <c r="BU42" s="987"/>
      <c r="BV42" s="987"/>
      <c r="BW42" s="987"/>
      <c r="BX42" s="987"/>
      <c r="BY42" s="987"/>
      <c r="BZ42" s="987"/>
      <c r="CA42" s="987"/>
      <c r="CB42" s="987"/>
      <c r="CC42" s="987"/>
      <c r="CD42" s="987"/>
      <c r="CE42" s="987"/>
      <c r="CF42" s="987"/>
      <c r="CG42" s="1002"/>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224"/>
    </row>
    <row r="43" spans="1:131" ht="26.25" customHeight="1" x14ac:dyDescent="0.15">
      <c r="A43" s="231">
        <v>16</v>
      </c>
      <c r="B43" s="1018"/>
      <c r="C43" s="1019"/>
      <c r="D43" s="1019"/>
      <c r="E43" s="1019"/>
      <c r="F43" s="1019"/>
      <c r="G43" s="1019"/>
      <c r="H43" s="1019"/>
      <c r="I43" s="1019"/>
      <c r="J43" s="1019"/>
      <c r="K43" s="1019"/>
      <c r="L43" s="1019"/>
      <c r="M43" s="1019"/>
      <c r="N43" s="1019"/>
      <c r="O43" s="1019"/>
      <c r="P43" s="1020"/>
      <c r="Q43" s="1026"/>
      <c r="R43" s="1027"/>
      <c r="S43" s="1027"/>
      <c r="T43" s="1027"/>
      <c r="U43" s="1027"/>
      <c r="V43" s="1027"/>
      <c r="W43" s="1027"/>
      <c r="X43" s="1027"/>
      <c r="Y43" s="1027"/>
      <c r="Z43" s="1027"/>
      <c r="AA43" s="1027"/>
      <c r="AB43" s="1027"/>
      <c r="AC43" s="1027"/>
      <c r="AD43" s="1027"/>
      <c r="AE43" s="1028"/>
      <c r="AF43" s="1023"/>
      <c r="AG43" s="1024"/>
      <c r="AH43" s="1024"/>
      <c r="AI43" s="1024"/>
      <c r="AJ43" s="1025"/>
      <c r="AK43" s="966"/>
      <c r="AL43" s="957"/>
      <c r="AM43" s="957"/>
      <c r="AN43" s="957"/>
      <c r="AO43" s="957"/>
      <c r="AP43" s="957"/>
      <c r="AQ43" s="957"/>
      <c r="AR43" s="957"/>
      <c r="AS43" s="957"/>
      <c r="AT43" s="957"/>
      <c r="AU43" s="957"/>
      <c r="AV43" s="957"/>
      <c r="AW43" s="957"/>
      <c r="AX43" s="957"/>
      <c r="AY43" s="957"/>
      <c r="AZ43" s="1029"/>
      <c r="BA43" s="1029"/>
      <c r="BB43" s="1029"/>
      <c r="BC43" s="1029"/>
      <c r="BD43" s="1029"/>
      <c r="BE43" s="958"/>
      <c r="BF43" s="958"/>
      <c r="BG43" s="958"/>
      <c r="BH43" s="958"/>
      <c r="BI43" s="959"/>
      <c r="BJ43" s="348"/>
      <c r="BK43" s="348"/>
      <c r="BL43" s="348"/>
      <c r="BM43" s="348"/>
      <c r="BN43" s="348"/>
      <c r="BO43" s="234"/>
      <c r="BP43" s="234"/>
      <c r="BQ43" s="231">
        <v>37</v>
      </c>
      <c r="BR43" s="232"/>
      <c r="BS43" s="986"/>
      <c r="BT43" s="987"/>
      <c r="BU43" s="987"/>
      <c r="BV43" s="987"/>
      <c r="BW43" s="987"/>
      <c r="BX43" s="987"/>
      <c r="BY43" s="987"/>
      <c r="BZ43" s="987"/>
      <c r="CA43" s="987"/>
      <c r="CB43" s="987"/>
      <c r="CC43" s="987"/>
      <c r="CD43" s="987"/>
      <c r="CE43" s="987"/>
      <c r="CF43" s="987"/>
      <c r="CG43" s="1002"/>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224"/>
    </row>
    <row r="44" spans="1:131" ht="26.25" customHeight="1" x14ac:dyDescent="0.15">
      <c r="A44" s="231">
        <v>17</v>
      </c>
      <c r="B44" s="1018"/>
      <c r="C44" s="1019"/>
      <c r="D44" s="1019"/>
      <c r="E44" s="1019"/>
      <c r="F44" s="1019"/>
      <c r="G44" s="1019"/>
      <c r="H44" s="1019"/>
      <c r="I44" s="1019"/>
      <c r="J44" s="1019"/>
      <c r="K44" s="1019"/>
      <c r="L44" s="1019"/>
      <c r="M44" s="1019"/>
      <c r="N44" s="1019"/>
      <c r="O44" s="1019"/>
      <c r="P44" s="1020"/>
      <c r="Q44" s="1026"/>
      <c r="R44" s="1027"/>
      <c r="S44" s="1027"/>
      <c r="T44" s="1027"/>
      <c r="U44" s="1027"/>
      <c r="V44" s="1027"/>
      <c r="W44" s="1027"/>
      <c r="X44" s="1027"/>
      <c r="Y44" s="1027"/>
      <c r="Z44" s="1027"/>
      <c r="AA44" s="1027"/>
      <c r="AB44" s="1027"/>
      <c r="AC44" s="1027"/>
      <c r="AD44" s="1027"/>
      <c r="AE44" s="1028"/>
      <c r="AF44" s="1023"/>
      <c r="AG44" s="1024"/>
      <c r="AH44" s="1024"/>
      <c r="AI44" s="1024"/>
      <c r="AJ44" s="1025"/>
      <c r="AK44" s="966"/>
      <c r="AL44" s="957"/>
      <c r="AM44" s="957"/>
      <c r="AN44" s="957"/>
      <c r="AO44" s="957"/>
      <c r="AP44" s="957"/>
      <c r="AQ44" s="957"/>
      <c r="AR44" s="957"/>
      <c r="AS44" s="957"/>
      <c r="AT44" s="957"/>
      <c r="AU44" s="957"/>
      <c r="AV44" s="957"/>
      <c r="AW44" s="957"/>
      <c r="AX44" s="957"/>
      <c r="AY44" s="957"/>
      <c r="AZ44" s="1029"/>
      <c r="BA44" s="1029"/>
      <c r="BB44" s="1029"/>
      <c r="BC44" s="1029"/>
      <c r="BD44" s="1029"/>
      <c r="BE44" s="958"/>
      <c r="BF44" s="958"/>
      <c r="BG44" s="958"/>
      <c r="BH44" s="958"/>
      <c r="BI44" s="959"/>
      <c r="BJ44" s="348"/>
      <c r="BK44" s="348"/>
      <c r="BL44" s="348"/>
      <c r="BM44" s="348"/>
      <c r="BN44" s="348"/>
      <c r="BO44" s="234"/>
      <c r="BP44" s="234"/>
      <c r="BQ44" s="231">
        <v>38</v>
      </c>
      <c r="BR44" s="232"/>
      <c r="BS44" s="986"/>
      <c r="BT44" s="987"/>
      <c r="BU44" s="987"/>
      <c r="BV44" s="987"/>
      <c r="BW44" s="987"/>
      <c r="BX44" s="987"/>
      <c r="BY44" s="987"/>
      <c r="BZ44" s="987"/>
      <c r="CA44" s="987"/>
      <c r="CB44" s="987"/>
      <c r="CC44" s="987"/>
      <c r="CD44" s="987"/>
      <c r="CE44" s="987"/>
      <c r="CF44" s="987"/>
      <c r="CG44" s="1002"/>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224"/>
    </row>
    <row r="45" spans="1:131" ht="26.25" customHeight="1" x14ac:dyDescent="0.15">
      <c r="A45" s="231">
        <v>18</v>
      </c>
      <c r="B45" s="1018"/>
      <c r="C45" s="1019"/>
      <c r="D45" s="1019"/>
      <c r="E45" s="1019"/>
      <c r="F45" s="1019"/>
      <c r="G45" s="1019"/>
      <c r="H45" s="1019"/>
      <c r="I45" s="1019"/>
      <c r="J45" s="1019"/>
      <c r="K45" s="1019"/>
      <c r="L45" s="1019"/>
      <c r="M45" s="1019"/>
      <c r="N45" s="1019"/>
      <c r="O45" s="1019"/>
      <c r="P45" s="1020"/>
      <c r="Q45" s="1026"/>
      <c r="R45" s="1027"/>
      <c r="S45" s="1027"/>
      <c r="T45" s="1027"/>
      <c r="U45" s="1027"/>
      <c r="V45" s="1027"/>
      <c r="W45" s="1027"/>
      <c r="X45" s="1027"/>
      <c r="Y45" s="1027"/>
      <c r="Z45" s="1027"/>
      <c r="AA45" s="1027"/>
      <c r="AB45" s="1027"/>
      <c r="AC45" s="1027"/>
      <c r="AD45" s="1027"/>
      <c r="AE45" s="1028"/>
      <c r="AF45" s="1023"/>
      <c r="AG45" s="1024"/>
      <c r="AH45" s="1024"/>
      <c r="AI45" s="1024"/>
      <c r="AJ45" s="1025"/>
      <c r="AK45" s="966"/>
      <c r="AL45" s="957"/>
      <c r="AM45" s="957"/>
      <c r="AN45" s="957"/>
      <c r="AO45" s="957"/>
      <c r="AP45" s="957"/>
      <c r="AQ45" s="957"/>
      <c r="AR45" s="957"/>
      <c r="AS45" s="957"/>
      <c r="AT45" s="957"/>
      <c r="AU45" s="957"/>
      <c r="AV45" s="957"/>
      <c r="AW45" s="957"/>
      <c r="AX45" s="957"/>
      <c r="AY45" s="957"/>
      <c r="AZ45" s="1029"/>
      <c r="BA45" s="1029"/>
      <c r="BB45" s="1029"/>
      <c r="BC45" s="1029"/>
      <c r="BD45" s="1029"/>
      <c r="BE45" s="958"/>
      <c r="BF45" s="958"/>
      <c r="BG45" s="958"/>
      <c r="BH45" s="958"/>
      <c r="BI45" s="959"/>
      <c r="BJ45" s="348"/>
      <c r="BK45" s="348"/>
      <c r="BL45" s="348"/>
      <c r="BM45" s="348"/>
      <c r="BN45" s="348"/>
      <c r="BO45" s="234"/>
      <c r="BP45" s="234"/>
      <c r="BQ45" s="231">
        <v>39</v>
      </c>
      <c r="BR45" s="232"/>
      <c r="BS45" s="986"/>
      <c r="BT45" s="987"/>
      <c r="BU45" s="987"/>
      <c r="BV45" s="987"/>
      <c r="BW45" s="987"/>
      <c r="BX45" s="987"/>
      <c r="BY45" s="987"/>
      <c r="BZ45" s="987"/>
      <c r="CA45" s="987"/>
      <c r="CB45" s="987"/>
      <c r="CC45" s="987"/>
      <c r="CD45" s="987"/>
      <c r="CE45" s="987"/>
      <c r="CF45" s="987"/>
      <c r="CG45" s="1002"/>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224"/>
    </row>
    <row r="46" spans="1:131" ht="26.25" customHeight="1" x14ac:dyDescent="0.15">
      <c r="A46" s="231">
        <v>19</v>
      </c>
      <c r="B46" s="1018"/>
      <c r="C46" s="1019"/>
      <c r="D46" s="1019"/>
      <c r="E46" s="1019"/>
      <c r="F46" s="1019"/>
      <c r="G46" s="1019"/>
      <c r="H46" s="1019"/>
      <c r="I46" s="1019"/>
      <c r="J46" s="1019"/>
      <c r="K46" s="1019"/>
      <c r="L46" s="1019"/>
      <c r="M46" s="1019"/>
      <c r="N46" s="1019"/>
      <c r="O46" s="1019"/>
      <c r="P46" s="1020"/>
      <c r="Q46" s="1026"/>
      <c r="R46" s="1027"/>
      <c r="S46" s="1027"/>
      <c r="T46" s="1027"/>
      <c r="U46" s="1027"/>
      <c r="V46" s="1027"/>
      <c r="W46" s="1027"/>
      <c r="X46" s="1027"/>
      <c r="Y46" s="1027"/>
      <c r="Z46" s="1027"/>
      <c r="AA46" s="1027"/>
      <c r="AB46" s="1027"/>
      <c r="AC46" s="1027"/>
      <c r="AD46" s="1027"/>
      <c r="AE46" s="1028"/>
      <c r="AF46" s="1023"/>
      <c r="AG46" s="1024"/>
      <c r="AH46" s="1024"/>
      <c r="AI46" s="1024"/>
      <c r="AJ46" s="1025"/>
      <c r="AK46" s="966"/>
      <c r="AL46" s="957"/>
      <c r="AM46" s="957"/>
      <c r="AN46" s="957"/>
      <c r="AO46" s="957"/>
      <c r="AP46" s="957"/>
      <c r="AQ46" s="957"/>
      <c r="AR46" s="957"/>
      <c r="AS46" s="957"/>
      <c r="AT46" s="957"/>
      <c r="AU46" s="957"/>
      <c r="AV46" s="957"/>
      <c r="AW46" s="957"/>
      <c r="AX46" s="957"/>
      <c r="AY46" s="957"/>
      <c r="AZ46" s="1029"/>
      <c r="BA46" s="1029"/>
      <c r="BB46" s="1029"/>
      <c r="BC46" s="1029"/>
      <c r="BD46" s="1029"/>
      <c r="BE46" s="958"/>
      <c r="BF46" s="958"/>
      <c r="BG46" s="958"/>
      <c r="BH46" s="958"/>
      <c r="BI46" s="959"/>
      <c r="BJ46" s="348"/>
      <c r="BK46" s="348"/>
      <c r="BL46" s="348"/>
      <c r="BM46" s="348"/>
      <c r="BN46" s="348"/>
      <c r="BO46" s="234"/>
      <c r="BP46" s="234"/>
      <c r="BQ46" s="231">
        <v>40</v>
      </c>
      <c r="BR46" s="232"/>
      <c r="BS46" s="986"/>
      <c r="BT46" s="987"/>
      <c r="BU46" s="987"/>
      <c r="BV46" s="987"/>
      <c r="BW46" s="987"/>
      <c r="BX46" s="987"/>
      <c r="BY46" s="987"/>
      <c r="BZ46" s="987"/>
      <c r="CA46" s="987"/>
      <c r="CB46" s="987"/>
      <c r="CC46" s="987"/>
      <c r="CD46" s="987"/>
      <c r="CE46" s="987"/>
      <c r="CF46" s="987"/>
      <c r="CG46" s="1002"/>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224"/>
    </row>
    <row r="47" spans="1:131" ht="26.25" customHeight="1" x14ac:dyDescent="0.15">
      <c r="A47" s="231">
        <v>20</v>
      </c>
      <c r="B47" s="1018"/>
      <c r="C47" s="1019"/>
      <c r="D47" s="1019"/>
      <c r="E47" s="1019"/>
      <c r="F47" s="1019"/>
      <c r="G47" s="1019"/>
      <c r="H47" s="1019"/>
      <c r="I47" s="1019"/>
      <c r="J47" s="1019"/>
      <c r="K47" s="1019"/>
      <c r="L47" s="1019"/>
      <c r="M47" s="1019"/>
      <c r="N47" s="1019"/>
      <c r="O47" s="1019"/>
      <c r="P47" s="1020"/>
      <c r="Q47" s="1026"/>
      <c r="R47" s="1027"/>
      <c r="S47" s="1027"/>
      <c r="T47" s="1027"/>
      <c r="U47" s="1027"/>
      <c r="V47" s="1027"/>
      <c r="W47" s="1027"/>
      <c r="X47" s="1027"/>
      <c r="Y47" s="1027"/>
      <c r="Z47" s="1027"/>
      <c r="AA47" s="1027"/>
      <c r="AB47" s="1027"/>
      <c r="AC47" s="1027"/>
      <c r="AD47" s="1027"/>
      <c r="AE47" s="1028"/>
      <c r="AF47" s="1023"/>
      <c r="AG47" s="1024"/>
      <c r="AH47" s="1024"/>
      <c r="AI47" s="1024"/>
      <c r="AJ47" s="1025"/>
      <c r="AK47" s="966"/>
      <c r="AL47" s="957"/>
      <c r="AM47" s="957"/>
      <c r="AN47" s="957"/>
      <c r="AO47" s="957"/>
      <c r="AP47" s="957"/>
      <c r="AQ47" s="957"/>
      <c r="AR47" s="957"/>
      <c r="AS47" s="957"/>
      <c r="AT47" s="957"/>
      <c r="AU47" s="957"/>
      <c r="AV47" s="957"/>
      <c r="AW47" s="957"/>
      <c r="AX47" s="957"/>
      <c r="AY47" s="957"/>
      <c r="AZ47" s="1029"/>
      <c r="BA47" s="1029"/>
      <c r="BB47" s="1029"/>
      <c r="BC47" s="1029"/>
      <c r="BD47" s="1029"/>
      <c r="BE47" s="958"/>
      <c r="BF47" s="958"/>
      <c r="BG47" s="958"/>
      <c r="BH47" s="958"/>
      <c r="BI47" s="959"/>
      <c r="BJ47" s="348"/>
      <c r="BK47" s="348"/>
      <c r="BL47" s="348"/>
      <c r="BM47" s="348"/>
      <c r="BN47" s="348"/>
      <c r="BO47" s="234"/>
      <c r="BP47" s="234"/>
      <c r="BQ47" s="231">
        <v>41</v>
      </c>
      <c r="BR47" s="232"/>
      <c r="BS47" s="986"/>
      <c r="BT47" s="987"/>
      <c r="BU47" s="987"/>
      <c r="BV47" s="987"/>
      <c r="BW47" s="987"/>
      <c r="BX47" s="987"/>
      <c r="BY47" s="987"/>
      <c r="BZ47" s="987"/>
      <c r="CA47" s="987"/>
      <c r="CB47" s="987"/>
      <c r="CC47" s="987"/>
      <c r="CD47" s="987"/>
      <c r="CE47" s="987"/>
      <c r="CF47" s="987"/>
      <c r="CG47" s="1002"/>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224"/>
    </row>
    <row r="48" spans="1:131" ht="26.25" customHeight="1" x14ac:dyDescent="0.15">
      <c r="A48" s="231">
        <v>21</v>
      </c>
      <c r="B48" s="1018"/>
      <c r="C48" s="1019"/>
      <c r="D48" s="1019"/>
      <c r="E48" s="1019"/>
      <c r="F48" s="1019"/>
      <c r="G48" s="1019"/>
      <c r="H48" s="1019"/>
      <c r="I48" s="1019"/>
      <c r="J48" s="1019"/>
      <c r="K48" s="1019"/>
      <c r="L48" s="1019"/>
      <c r="M48" s="1019"/>
      <c r="N48" s="1019"/>
      <c r="O48" s="1019"/>
      <c r="P48" s="1020"/>
      <c r="Q48" s="1026"/>
      <c r="R48" s="1027"/>
      <c r="S48" s="1027"/>
      <c r="T48" s="1027"/>
      <c r="U48" s="1027"/>
      <c r="V48" s="1027"/>
      <c r="W48" s="1027"/>
      <c r="X48" s="1027"/>
      <c r="Y48" s="1027"/>
      <c r="Z48" s="1027"/>
      <c r="AA48" s="1027"/>
      <c r="AB48" s="1027"/>
      <c r="AC48" s="1027"/>
      <c r="AD48" s="1027"/>
      <c r="AE48" s="1028"/>
      <c r="AF48" s="1023"/>
      <c r="AG48" s="1024"/>
      <c r="AH48" s="1024"/>
      <c r="AI48" s="1024"/>
      <c r="AJ48" s="1025"/>
      <c r="AK48" s="966"/>
      <c r="AL48" s="957"/>
      <c r="AM48" s="957"/>
      <c r="AN48" s="957"/>
      <c r="AO48" s="957"/>
      <c r="AP48" s="957"/>
      <c r="AQ48" s="957"/>
      <c r="AR48" s="957"/>
      <c r="AS48" s="957"/>
      <c r="AT48" s="957"/>
      <c r="AU48" s="957"/>
      <c r="AV48" s="957"/>
      <c r="AW48" s="957"/>
      <c r="AX48" s="957"/>
      <c r="AY48" s="957"/>
      <c r="AZ48" s="1029"/>
      <c r="BA48" s="1029"/>
      <c r="BB48" s="1029"/>
      <c r="BC48" s="1029"/>
      <c r="BD48" s="1029"/>
      <c r="BE48" s="958"/>
      <c r="BF48" s="958"/>
      <c r="BG48" s="958"/>
      <c r="BH48" s="958"/>
      <c r="BI48" s="959"/>
      <c r="BJ48" s="348"/>
      <c r="BK48" s="348"/>
      <c r="BL48" s="348"/>
      <c r="BM48" s="348"/>
      <c r="BN48" s="348"/>
      <c r="BO48" s="234"/>
      <c r="BP48" s="234"/>
      <c r="BQ48" s="231">
        <v>42</v>
      </c>
      <c r="BR48" s="232"/>
      <c r="BS48" s="986"/>
      <c r="BT48" s="987"/>
      <c r="BU48" s="987"/>
      <c r="BV48" s="987"/>
      <c r="BW48" s="987"/>
      <c r="BX48" s="987"/>
      <c r="BY48" s="987"/>
      <c r="BZ48" s="987"/>
      <c r="CA48" s="987"/>
      <c r="CB48" s="987"/>
      <c r="CC48" s="987"/>
      <c r="CD48" s="987"/>
      <c r="CE48" s="987"/>
      <c r="CF48" s="987"/>
      <c r="CG48" s="1002"/>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224"/>
    </row>
    <row r="49" spans="1:131" ht="26.25" customHeight="1" x14ac:dyDescent="0.15">
      <c r="A49" s="231">
        <v>22</v>
      </c>
      <c r="B49" s="1018"/>
      <c r="C49" s="1019"/>
      <c r="D49" s="1019"/>
      <c r="E49" s="1019"/>
      <c r="F49" s="1019"/>
      <c r="G49" s="1019"/>
      <c r="H49" s="1019"/>
      <c r="I49" s="1019"/>
      <c r="J49" s="1019"/>
      <c r="K49" s="1019"/>
      <c r="L49" s="1019"/>
      <c r="M49" s="1019"/>
      <c r="N49" s="1019"/>
      <c r="O49" s="1019"/>
      <c r="P49" s="1020"/>
      <c r="Q49" s="1026"/>
      <c r="R49" s="1027"/>
      <c r="S49" s="1027"/>
      <c r="T49" s="1027"/>
      <c r="U49" s="1027"/>
      <c r="V49" s="1027"/>
      <c r="W49" s="1027"/>
      <c r="X49" s="1027"/>
      <c r="Y49" s="1027"/>
      <c r="Z49" s="1027"/>
      <c r="AA49" s="1027"/>
      <c r="AB49" s="1027"/>
      <c r="AC49" s="1027"/>
      <c r="AD49" s="1027"/>
      <c r="AE49" s="1028"/>
      <c r="AF49" s="1023"/>
      <c r="AG49" s="1024"/>
      <c r="AH49" s="1024"/>
      <c r="AI49" s="1024"/>
      <c r="AJ49" s="1025"/>
      <c r="AK49" s="966"/>
      <c r="AL49" s="957"/>
      <c r="AM49" s="957"/>
      <c r="AN49" s="957"/>
      <c r="AO49" s="957"/>
      <c r="AP49" s="957"/>
      <c r="AQ49" s="957"/>
      <c r="AR49" s="957"/>
      <c r="AS49" s="957"/>
      <c r="AT49" s="957"/>
      <c r="AU49" s="957"/>
      <c r="AV49" s="957"/>
      <c r="AW49" s="957"/>
      <c r="AX49" s="957"/>
      <c r="AY49" s="957"/>
      <c r="AZ49" s="1029"/>
      <c r="BA49" s="1029"/>
      <c r="BB49" s="1029"/>
      <c r="BC49" s="1029"/>
      <c r="BD49" s="1029"/>
      <c r="BE49" s="958"/>
      <c r="BF49" s="958"/>
      <c r="BG49" s="958"/>
      <c r="BH49" s="958"/>
      <c r="BI49" s="959"/>
      <c r="BJ49" s="348"/>
      <c r="BK49" s="348"/>
      <c r="BL49" s="348"/>
      <c r="BM49" s="348"/>
      <c r="BN49" s="348"/>
      <c r="BO49" s="234"/>
      <c r="BP49" s="234"/>
      <c r="BQ49" s="231">
        <v>43</v>
      </c>
      <c r="BR49" s="232"/>
      <c r="BS49" s="986"/>
      <c r="BT49" s="987"/>
      <c r="BU49" s="987"/>
      <c r="BV49" s="987"/>
      <c r="BW49" s="987"/>
      <c r="BX49" s="987"/>
      <c r="BY49" s="987"/>
      <c r="BZ49" s="987"/>
      <c r="CA49" s="987"/>
      <c r="CB49" s="987"/>
      <c r="CC49" s="987"/>
      <c r="CD49" s="987"/>
      <c r="CE49" s="987"/>
      <c r="CF49" s="987"/>
      <c r="CG49" s="1002"/>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224"/>
    </row>
    <row r="50" spans="1:131" ht="26.25" customHeight="1" x14ac:dyDescent="0.15">
      <c r="A50" s="231">
        <v>23</v>
      </c>
      <c r="B50" s="1018"/>
      <c r="C50" s="1019"/>
      <c r="D50" s="1019"/>
      <c r="E50" s="1019"/>
      <c r="F50" s="1019"/>
      <c r="G50" s="1019"/>
      <c r="H50" s="1019"/>
      <c r="I50" s="1019"/>
      <c r="J50" s="1019"/>
      <c r="K50" s="1019"/>
      <c r="L50" s="1019"/>
      <c r="M50" s="1019"/>
      <c r="N50" s="1019"/>
      <c r="O50" s="1019"/>
      <c r="P50" s="1020"/>
      <c r="Q50" s="1021"/>
      <c r="R50" s="1013"/>
      <c r="S50" s="1013"/>
      <c r="T50" s="1013"/>
      <c r="U50" s="1013"/>
      <c r="V50" s="1013"/>
      <c r="W50" s="1013"/>
      <c r="X50" s="1013"/>
      <c r="Y50" s="1013"/>
      <c r="Z50" s="1013"/>
      <c r="AA50" s="1013"/>
      <c r="AB50" s="1013"/>
      <c r="AC50" s="1013"/>
      <c r="AD50" s="1013"/>
      <c r="AE50" s="1022"/>
      <c r="AF50" s="1023"/>
      <c r="AG50" s="1024"/>
      <c r="AH50" s="1024"/>
      <c r="AI50" s="1024"/>
      <c r="AJ50" s="1025"/>
      <c r="AK50" s="1012"/>
      <c r="AL50" s="1013"/>
      <c r="AM50" s="1013"/>
      <c r="AN50" s="1013"/>
      <c r="AO50" s="1013"/>
      <c r="AP50" s="1013"/>
      <c r="AQ50" s="1013"/>
      <c r="AR50" s="1013"/>
      <c r="AS50" s="1013"/>
      <c r="AT50" s="1013"/>
      <c r="AU50" s="1013"/>
      <c r="AV50" s="1013"/>
      <c r="AW50" s="1013"/>
      <c r="AX50" s="1013"/>
      <c r="AY50" s="1013"/>
      <c r="AZ50" s="1014"/>
      <c r="BA50" s="1014"/>
      <c r="BB50" s="1014"/>
      <c r="BC50" s="1014"/>
      <c r="BD50" s="1014"/>
      <c r="BE50" s="958"/>
      <c r="BF50" s="958"/>
      <c r="BG50" s="958"/>
      <c r="BH50" s="958"/>
      <c r="BI50" s="959"/>
      <c r="BJ50" s="348"/>
      <c r="BK50" s="348"/>
      <c r="BL50" s="348"/>
      <c r="BM50" s="348"/>
      <c r="BN50" s="348"/>
      <c r="BO50" s="234"/>
      <c r="BP50" s="234"/>
      <c r="BQ50" s="231">
        <v>44</v>
      </c>
      <c r="BR50" s="232"/>
      <c r="BS50" s="986"/>
      <c r="BT50" s="987"/>
      <c r="BU50" s="987"/>
      <c r="BV50" s="987"/>
      <c r="BW50" s="987"/>
      <c r="BX50" s="987"/>
      <c r="BY50" s="987"/>
      <c r="BZ50" s="987"/>
      <c r="CA50" s="987"/>
      <c r="CB50" s="987"/>
      <c r="CC50" s="987"/>
      <c r="CD50" s="987"/>
      <c r="CE50" s="987"/>
      <c r="CF50" s="987"/>
      <c r="CG50" s="1002"/>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224"/>
    </row>
    <row r="51" spans="1:131" ht="26.25" customHeight="1" x14ac:dyDescent="0.15">
      <c r="A51" s="231">
        <v>24</v>
      </c>
      <c r="B51" s="1018"/>
      <c r="C51" s="1019"/>
      <c r="D51" s="1019"/>
      <c r="E51" s="1019"/>
      <c r="F51" s="1019"/>
      <c r="G51" s="1019"/>
      <c r="H51" s="1019"/>
      <c r="I51" s="1019"/>
      <c r="J51" s="1019"/>
      <c r="K51" s="1019"/>
      <c r="L51" s="1019"/>
      <c r="M51" s="1019"/>
      <c r="N51" s="1019"/>
      <c r="O51" s="1019"/>
      <c r="P51" s="1020"/>
      <c r="Q51" s="1021"/>
      <c r="R51" s="1013"/>
      <c r="S51" s="1013"/>
      <c r="T51" s="1013"/>
      <c r="U51" s="1013"/>
      <c r="V51" s="1013"/>
      <c r="W51" s="1013"/>
      <c r="X51" s="1013"/>
      <c r="Y51" s="1013"/>
      <c r="Z51" s="1013"/>
      <c r="AA51" s="1013"/>
      <c r="AB51" s="1013"/>
      <c r="AC51" s="1013"/>
      <c r="AD51" s="1013"/>
      <c r="AE51" s="1022"/>
      <c r="AF51" s="1023"/>
      <c r="AG51" s="1024"/>
      <c r="AH51" s="1024"/>
      <c r="AI51" s="1024"/>
      <c r="AJ51" s="1025"/>
      <c r="AK51" s="1012"/>
      <c r="AL51" s="1013"/>
      <c r="AM51" s="1013"/>
      <c r="AN51" s="1013"/>
      <c r="AO51" s="1013"/>
      <c r="AP51" s="1013"/>
      <c r="AQ51" s="1013"/>
      <c r="AR51" s="1013"/>
      <c r="AS51" s="1013"/>
      <c r="AT51" s="1013"/>
      <c r="AU51" s="1013"/>
      <c r="AV51" s="1013"/>
      <c r="AW51" s="1013"/>
      <c r="AX51" s="1013"/>
      <c r="AY51" s="1013"/>
      <c r="AZ51" s="1014"/>
      <c r="BA51" s="1014"/>
      <c r="BB51" s="1014"/>
      <c r="BC51" s="1014"/>
      <c r="BD51" s="1014"/>
      <c r="BE51" s="958"/>
      <c r="BF51" s="958"/>
      <c r="BG51" s="958"/>
      <c r="BH51" s="958"/>
      <c r="BI51" s="959"/>
      <c r="BJ51" s="348"/>
      <c r="BK51" s="348"/>
      <c r="BL51" s="348"/>
      <c r="BM51" s="348"/>
      <c r="BN51" s="348"/>
      <c r="BO51" s="234"/>
      <c r="BP51" s="234"/>
      <c r="BQ51" s="231">
        <v>45</v>
      </c>
      <c r="BR51" s="232"/>
      <c r="BS51" s="986"/>
      <c r="BT51" s="987"/>
      <c r="BU51" s="987"/>
      <c r="BV51" s="987"/>
      <c r="BW51" s="987"/>
      <c r="BX51" s="987"/>
      <c r="BY51" s="987"/>
      <c r="BZ51" s="987"/>
      <c r="CA51" s="987"/>
      <c r="CB51" s="987"/>
      <c r="CC51" s="987"/>
      <c r="CD51" s="987"/>
      <c r="CE51" s="987"/>
      <c r="CF51" s="987"/>
      <c r="CG51" s="1002"/>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224"/>
    </row>
    <row r="52" spans="1:131" ht="26.25" customHeight="1" x14ac:dyDescent="0.15">
      <c r="A52" s="231">
        <v>25</v>
      </c>
      <c r="B52" s="1018"/>
      <c r="C52" s="1019"/>
      <c r="D52" s="1019"/>
      <c r="E52" s="1019"/>
      <c r="F52" s="1019"/>
      <c r="G52" s="1019"/>
      <c r="H52" s="1019"/>
      <c r="I52" s="1019"/>
      <c r="J52" s="1019"/>
      <c r="K52" s="1019"/>
      <c r="L52" s="1019"/>
      <c r="M52" s="1019"/>
      <c r="N52" s="1019"/>
      <c r="O52" s="1019"/>
      <c r="P52" s="1020"/>
      <c r="Q52" s="1021"/>
      <c r="R52" s="1013"/>
      <c r="S52" s="1013"/>
      <c r="T52" s="1013"/>
      <c r="U52" s="1013"/>
      <c r="V52" s="1013"/>
      <c r="W52" s="1013"/>
      <c r="X52" s="1013"/>
      <c r="Y52" s="1013"/>
      <c r="Z52" s="1013"/>
      <c r="AA52" s="1013"/>
      <c r="AB52" s="1013"/>
      <c r="AC52" s="1013"/>
      <c r="AD52" s="1013"/>
      <c r="AE52" s="1022"/>
      <c r="AF52" s="1023"/>
      <c r="AG52" s="1024"/>
      <c r="AH52" s="1024"/>
      <c r="AI52" s="1024"/>
      <c r="AJ52" s="1025"/>
      <c r="AK52" s="1012"/>
      <c r="AL52" s="1013"/>
      <c r="AM52" s="1013"/>
      <c r="AN52" s="1013"/>
      <c r="AO52" s="1013"/>
      <c r="AP52" s="1013"/>
      <c r="AQ52" s="1013"/>
      <c r="AR52" s="1013"/>
      <c r="AS52" s="1013"/>
      <c r="AT52" s="1013"/>
      <c r="AU52" s="1013"/>
      <c r="AV52" s="1013"/>
      <c r="AW52" s="1013"/>
      <c r="AX52" s="1013"/>
      <c r="AY52" s="1013"/>
      <c r="AZ52" s="1014"/>
      <c r="BA52" s="1014"/>
      <c r="BB52" s="1014"/>
      <c r="BC52" s="1014"/>
      <c r="BD52" s="1014"/>
      <c r="BE52" s="958"/>
      <c r="BF52" s="958"/>
      <c r="BG52" s="958"/>
      <c r="BH52" s="958"/>
      <c r="BI52" s="959"/>
      <c r="BJ52" s="348"/>
      <c r="BK52" s="348"/>
      <c r="BL52" s="348"/>
      <c r="BM52" s="348"/>
      <c r="BN52" s="348"/>
      <c r="BO52" s="234"/>
      <c r="BP52" s="234"/>
      <c r="BQ52" s="231">
        <v>46</v>
      </c>
      <c r="BR52" s="232"/>
      <c r="BS52" s="986"/>
      <c r="BT52" s="987"/>
      <c r="BU52" s="987"/>
      <c r="BV52" s="987"/>
      <c r="BW52" s="987"/>
      <c r="BX52" s="987"/>
      <c r="BY52" s="987"/>
      <c r="BZ52" s="987"/>
      <c r="CA52" s="987"/>
      <c r="CB52" s="987"/>
      <c r="CC52" s="987"/>
      <c r="CD52" s="987"/>
      <c r="CE52" s="987"/>
      <c r="CF52" s="987"/>
      <c r="CG52" s="1002"/>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224"/>
    </row>
    <row r="53" spans="1:131" ht="26.25" customHeight="1" x14ac:dyDescent="0.15">
      <c r="A53" s="231">
        <v>26</v>
      </c>
      <c r="B53" s="1018"/>
      <c r="C53" s="1019"/>
      <c r="D53" s="1019"/>
      <c r="E53" s="1019"/>
      <c r="F53" s="1019"/>
      <c r="G53" s="1019"/>
      <c r="H53" s="1019"/>
      <c r="I53" s="1019"/>
      <c r="J53" s="1019"/>
      <c r="K53" s="1019"/>
      <c r="L53" s="1019"/>
      <c r="M53" s="1019"/>
      <c r="N53" s="1019"/>
      <c r="O53" s="1019"/>
      <c r="P53" s="1020"/>
      <c r="Q53" s="1021"/>
      <c r="R53" s="1013"/>
      <c r="S53" s="1013"/>
      <c r="T53" s="1013"/>
      <c r="U53" s="1013"/>
      <c r="V53" s="1013"/>
      <c r="W53" s="1013"/>
      <c r="X53" s="1013"/>
      <c r="Y53" s="1013"/>
      <c r="Z53" s="1013"/>
      <c r="AA53" s="1013"/>
      <c r="AB53" s="1013"/>
      <c r="AC53" s="1013"/>
      <c r="AD53" s="1013"/>
      <c r="AE53" s="1022"/>
      <c r="AF53" s="1023"/>
      <c r="AG53" s="1024"/>
      <c r="AH53" s="1024"/>
      <c r="AI53" s="1024"/>
      <c r="AJ53" s="1025"/>
      <c r="AK53" s="1012"/>
      <c r="AL53" s="1013"/>
      <c r="AM53" s="1013"/>
      <c r="AN53" s="1013"/>
      <c r="AO53" s="1013"/>
      <c r="AP53" s="1013"/>
      <c r="AQ53" s="1013"/>
      <c r="AR53" s="1013"/>
      <c r="AS53" s="1013"/>
      <c r="AT53" s="1013"/>
      <c r="AU53" s="1013"/>
      <c r="AV53" s="1013"/>
      <c r="AW53" s="1013"/>
      <c r="AX53" s="1013"/>
      <c r="AY53" s="1013"/>
      <c r="AZ53" s="1014"/>
      <c r="BA53" s="1014"/>
      <c r="BB53" s="1014"/>
      <c r="BC53" s="1014"/>
      <c r="BD53" s="1014"/>
      <c r="BE53" s="958"/>
      <c r="BF53" s="958"/>
      <c r="BG53" s="958"/>
      <c r="BH53" s="958"/>
      <c r="BI53" s="959"/>
      <c r="BJ53" s="348"/>
      <c r="BK53" s="348"/>
      <c r="BL53" s="348"/>
      <c r="BM53" s="348"/>
      <c r="BN53" s="348"/>
      <c r="BO53" s="234"/>
      <c r="BP53" s="234"/>
      <c r="BQ53" s="231">
        <v>47</v>
      </c>
      <c r="BR53" s="232"/>
      <c r="BS53" s="986"/>
      <c r="BT53" s="987"/>
      <c r="BU53" s="987"/>
      <c r="BV53" s="987"/>
      <c r="BW53" s="987"/>
      <c r="BX53" s="987"/>
      <c r="BY53" s="987"/>
      <c r="BZ53" s="987"/>
      <c r="CA53" s="987"/>
      <c r="CB53" s="987"/>
      <c r="CC53" s="987"/>
      <c r="CD53" s="987"/>
      <c r="CE53" s="987"/>
      <c r="CF53" s="987"/>
      <c r="CG53" s="1002"/>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224"/>
    </row>
    <row r="54" spans="1:131" ht="26.25" customHeight="1" x14ac:dyDescent="0.15">
      <c r="A54" s="231">
        <v>27</v>
      </c>
      <c r="B54" s="1018"/>
      <c r="C54" s="1019"/>
      <c r="D54" s="1019"/>
      <c r="E54" s="1019"/>
      <c r="F54" s="1019"/>
      <c r="G54" s="1019"/>
      <c r="H54" s="1019"/>
      <c r="I54" s="1019"/>
      <c r="J54" s="1019"/>
      <c r="K54" s="1019"/>
      <c r="L54" s="1019"/>
      <c r="M54" s="1019"/>
      <c r="N54" s="1019"/>
      <c r="O54" s="1019"/>
      <c r="P54" s="1020"/>
      <c r="Q54" s="1021"/>
      <c r="R54" s="1013"/>
      <c r="S54" s="1013"/>
      <c r="T54" s="1013"/>
      <c r="U54" s="1013"/>
      <c r="V54" s="1013"/>
      <c r="W54" s="1013"/>
      <c r="X54" s="1013"/>
      <c r="Y54" s="1013"/>
      <c r="Z54" s="1013"/>
      <c r="AA54" s="1013"/>
      <c r="AB54" s="1013"/>
      <c r="AC54" s="1013"/>
      <c r="AD54" s="1013"/>
      <c r="AE54" s="1022"/>
      <c r="AF54" s="1023"/>
      <c r="AG54" s="1024"/>
      <c r="AH54" s="1024"/>
      <c r="AI54" s="1024"/>
      <c r="AJ54" s="1025"/>
      <c r="AK54" s="1012"/>
      <c r="AL54" s="1013"/>
      <c r="AM54" s="1013"/>
      <c r="AN54" s="1013"/>
      <c r="AO54" s="1013"/>
      <c r="AP54" s="1013"/>
      <c r="AQ54" s="1013"/>
      <c r="AR54" s="1013"/>
      <c r="AS54" s="1013"/>
      <c r="AT54" s="1013"/>
      <c r="AU54" s="1013"/>
      <c r="AV54" s="1013"/>
      <c r="AW54" s="1013"/>
      <c r="AX54" s="1013"/>
      <c r="AY54" s="1013"/>
      <c r="AZ54" s="1014"/>
      <c r="BA54" s="1014"/>
      <c r="BB54" s="1014"/>
      <c r="BC54" s="1014"/>
      <c r="BD54" s="1014"/>
      <c r="BE54" s="958"/>
      <c r="BF54" s="958"/>
      <c r="BG54" s="958"/>
      <c r="BH54" s="958"/>
      <c r="BI54" s="959"/>
      <c r="BJ54" s="348"/>
      <c r="BK54" s="348"/>
      <c r="BL54" s="348"/>
      <c r="BM54" s="348"/>
      <c r="BN54" s="348"/>
      <c r="BO54" s="234"/>
      <c r="BP54" s="234"/>
      <c r="BQ54" s="231">
        <v>48</v>
      </c>
      <c r="BR54" s="232"/>
      <c r="BS54" s="986"/>
      <c r="BT54" s="987"/>
      <c r="BU54" s="987"/>
      <c r="BV54" s="987"/>
      <c r="BW54" s="987"/>
      <c r="BX54" s="987"/>
      <c r="BY54" s="987"/>
      <c r="BZ54" s="987"/>
      <c r="CA54" s="987"/>
      <c r="CB54" s="987"/>
      <c r="CC54" s="987"/>
      <c r="CD54" s="987"/>
      <c r="CE54" s="987"/>
      <c r="CF54" s="987"/>
      <c r="CG54" s="1002"/>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224"/>
    </row>
    <row r="55" spans="1:131" ht="26.25" customHeight="1" x14ac:dyDescent="0.15">
      <c r="A55" s="231">
        <v>28</v>
      </c>
      <c r="B55" s="1018"/>
      <c r="C55" s="1019"/>
      <c r="D55" s="1019"/>
      <c r="E55" s="1019"/>
      <c r="F55" s="1019"/>
      <c r="G55" s="1019"/>
      <c r="H55" s="1019"/>
      <c r="I55" s="1019"/>
      <c r="J55" s="1019"/>
      <c r="K55" s="1019"/>
      <c r="L55" s="1019"/>
      <c r="M55" s="1019"/>
      <c r="N55" s="1019"/>
      <c r="O55" s="1019"/>
      <c r="P55" s="1020"/>
      <c r="Q55" s="1021"/>
      <c r="R55" s="1013"/>
      <c r="S55" s="1013"/>
      <c r="T55" s="1013"/>
      <c r="U55" s="1013"/>
      <c r="V55" s="1013"/>
      <c r="W55" s="1013"/>
      <c r="X55" s="1013"/>
      <c r="Y55" s="1013"/>
      <c r="Z55" s="1013"/>
      <c r="AA55" s="1013"/>
      <c r="AB55" s="1013"/>
      <c r="AC55" s="1013"/>
      <c r="AD55" s="1013"/>
      <c r="AE55" s="1022"/>
      <c r="AF55" s="1023"/>
      <c r="AG55" s="1024"/>
      <c r="AH55" s="1024"/>
      <c r="AI55" s="1024"/>
      <c r="AJ55" s="1025"/>
      <c r="AK55" s="1012"/>
      <c r="AL55" s="1013"/>
      <c r="AM55" s="1013"/>
      <c r="AN55" s="1013"/>
      <c r="AO55" s="1013"/>
      <c r="AP55" s="1013"/>
      <c r="AQ55" s="1013"/>
      <c r="AR55" s="1013"/>
      <c r="AS55" s="1013"/>
      <c r="AT55" s="1013"/>
      <c r="AU55" s="1013"/>
      <c r="AV55" s="1013"/>
      <c r="AW55" s="1013"/>
      <c r="AX55" s="1013"/>
      <c r="AY55" s="1013"/>
      <c r="AZ55" s="1014"/>
      <c r="BA55" s="1014"/>
      <c r="BB55" s="1014"/>
      <c r="BC55" s="1014"/>
      <c r="BD55" s="1014"/>
      <c r="BE55" s="958"/>
      <c r="BF55" s="958"/>
      <c r="BG55" s="958"/>
      <c r="BH55" s="958"/>
      <c r="BI55" s="959"/>
      <c r="BJ55" s="348"/>
      <c r="BK55" s="348"/>
      <c r="BL55" s="348"/>
      <c r="BM55" s="348"/>
      <c r="BN55" s="348"/>
      <c r="BO55" s="234"/>
      <c r="BP55" s="234"/>
      <c r="BQ55" s="231">
        <v>49</v>
      </c>
      <c r="BR55" s="232"/>
      <c r="BS55" s="986"/>
      <c r="BT55" s="987"/>
      <c r="BU55" s="987"/>
      <c r="BV55" s="987"/>
      <c r="BW55" s="987"/>
      <c r="BX55" s="987"/>
      <c r="BY55" s="987"/>
      <c r="BZ55" s="987"/>
      <c r="CA55" s="987"/>
      <c r="CB55" s="987"/>
      <c r="CC55" s="987"/>
      <c r="CD55" s="987"/>
      <c r="CE55" s="987"/>
      <c r="CF55" s="987"/>
      <c r="CG55" s="1002"/>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224"/>
    </row>
    <row r="56" spans="1:131" ht="26.25" customHeight="1" x14ac:dyDescent="0.15">
      <c r="A56" s="231">
        <v>29</v>
      </c>
      <c r="B56" s="1018"/>
      <c r="C56" s="1019"/>
      <c r="D56" s="1019"/>
      <c r="E56" s="1019"/>
      <c r="F56" s="1019"/>
      <c r="G56" s="1019"/>
      <c r="H56" s="1019"/>
      <c r="I56" s="1019"/>
      <c r="J56" s="1019"/>
      <c r="K56" s="1019"/>
      <c r="L56" s="1019"/>
      <c r="M56" s="1019"/>
      <c r="N56" s="1019"/>
      <c r="O56" s="1019"/>
      <c r="P56" s="1020"/>
      <c r="Q56" s="1021"/>
      <c r="R56" s="1013"/>
      <c r="S56" s="1013"/>
      <c r="T56" s="1013"/>
      <c r="U56" s="1013"/>
      <c r="V56" s="1013"/>
      <c r="W56" s="1013"/>
      <c r="X56" s="1013"/>
      <c r="Y56" s="1013"/>
      <c r="Z56" s="1013"/>
      <c r="AA56" s="1013"/>
      <c r="AB56" s="1013"/>
      <c r="AC56" s="1013"/>
      <c r="AD56" s="1013"/>
      <c r="AE56" s="1022"/>
      <c r="AF56" s="1023"/>
      <c r="AG56" s="1024"/>
      <c r="AH56" s="1024"/>
      <c r="AI56" s="1024"/>
      <c r="AJ56" s="1025"/>
      <c r="AK56" s="1012"/>
      <c r="AL56" s="1013"/>
      <c r="AM56" s="1013"/>
      <c r="AN56" s="1013"/>
      <c r="AO56" s="1013"/>
      <c r="AP56" s="1013"/>
      <c r="AQ56" s="1013"/>
      <c r="AR56" s="1013"/>
      <c r="AS56" s="1013"/>
      <c r="AT56" s="1013"/>
      <c r="AU56" s="1013"/>
      <c r="AV56" s="1013"/>
      <c r="AW56" s="1013"/>
      <c r="AX56" s="1013"/>
      <c r="AY56" s="1013"/>
      <c r="AZ56" s="1014"/>
      <c r="BA56" s="1014"/>
      <c r="BB56" s="1014"/>
      <c r="BC56" s="1014"/>
      <c r="BD56" s="1014"/>
      <c r="BE56" s="958"/>
      <c r="BF56" s="958"/>
      <c r="BG56" s="958"/>
      <c r="BH56" s="958"/>
      <c r="BI56" s="959"/>
      <c r="BJ56" s="348"/>
      <c r="BK56" s="348"/>
      <c r="BL56" s="348"/>
      <c r="BM56" s="348"/>
      <c r="BN56" s="348"/>
      <c r="BO56" s="234"/>
      <c r="BP56" s="234"/>
      <c r="BQ56" s="231">
        <v>50</v>
      </c>
      <c r="BR56" s="232"/>
      <c r="BS56" s="986"/>
      <c r="BT56" s="987"/>
      <c r="BU56" s="987"/>
      <c r="BV56" s="987"/>
      <c r="BW56" s="987"/>
      <c r="BX56" s="987"/>
      <c r="BY56" s="987"/>
      <c r="BZ56" s="987"/>
      <c r="CA56" s="987"/>
      <c r="CB56" s="987"/>
      <c r="CC56" s="987"/>
      <c r="CD56" s="987"/>
      <c r="CE56" s="987"/>
      <c r="CF56" s="987"/>
      <c r="CG56" s="1002"/>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224"/>
    </row>
    <row r="57" spans="1:131" ht="26.25" customHeight="1" x14ac:dyDescent="0.15">
      <c r="A57" s="231">
        <v>30</v>
      </c>
      <c r="B57" s="1018"/>
      <c r="C57" s="1019"/>
      <c r="D57" s="1019"/>
      <c r="E57" s="1019"/>
      <c r="F57" s="1019"/>
      <c r="G57" s="1019"/>
      <c r="H57" s="1019"/>
      <c r="I57" s="1019"/>
      <c r="J57" s="1019"/>
      <c r="K57" s="1019"/>
      <c r="L57" s="1019"/>
      <c r="M57" s="1019"/>
      <c r="N57" s="1019"/>
      <c r="O57" s="1019"/>
      <c r="P57" s="1020"/>
      <c r="Q57" s="1021"/>
      <c r="R57" s="1013"/>
      <c r="S57" s="1013"/>
      <c r="T57" s="1013"/>
      <c r="U57" s="1013"/>
      <c r="V57" s="1013"/>
      <c r="W57" s="1013"/>
      <c r="X57" s="1013"/>
      <c r="Y57" s="1013"/>
      <c r="Z57" s="1013"/>
      <c r="AA57" s="1013"/>
      <c r="AB57" s="1013"/>
      <c r="AC57" s="1013"/>
      <c r="AD57" s="1013"/>
      <c r="AE57" s="1022"/>
      <c r="AF57" s="1023"/>
      <c r="AG57" s="1024"/>
      <c r="AH57" s="1024"/>
      <c r="AI57" s="1024"/>
      <c r="AJ57" s="1025"/>
      <c r="AK57" s="1012"/>
      <c r="AL57" s="1013"/>
      <c r="AM57" s="1013"/>
      <c r="AN57" s="1013"/>
      <c r="AO57" s="1013"/>
      <c r="AP57" s="1013"/>
      <c r="AQ57" s="1013"/>
      <c r="AR57" s="1013"/>
      <c r="AS57" s="1013"/>
      <c r="AT57" s="1013"/>
      <c r="AU57" s="1013"/>
      <c r="AV57" s="1013"/>
      <c r="AW57" s="1013"/>
      <c r="AX57" s="1013"/>
      <c r="AY57" s="1013"/>
      <c r="AZ57" s="1014"/>
      <c r="BA57" s="1014"/>
      <c r="BB57" s="1014"/>
      <c r="BC57" s="1014"/>
      <c r="BD57" s="1014"/>
      <c r="BE57" s="958"/>
      <c r="BF57" s="958"/>
      <c r="BG57" s="958"/>
      <c r="BH57" s="958"/>
      <c r="BI57" s="959"/>
      <c r="BJ57" s="348"/>
      <c r="BK57" s="348"/>
      <c r="BL57" s="348"/>
      <c r="BM57" s="348"/>
      <c r="BN57" s="348"/>
      <c r="BO57" s="234"/>
      <c r="BP57" s="234"/>
      <c r="BQ57" s="231">
        <v>51</v>
      </c>
      <c r="BR57" s="232"/>
      <c r="BS57" s="986"/>
      <c r="BT57" s="987"/>
      <c r="BU57" s="987"/>
      <c r="BV57" s="987"/>
      <c r="BW57" s="987"/>
      <c r="BX57" s="987"/>
      <c r="BY57" s="987"/>
      <c r="BZ57" s="987"/>
      <c r="CA57" s="987"/>
      <c r="CB57" s="987"/>
      <c r="CC57" s="987"/>
      <c r="CD57" s="987"/>
      <c r="CE57" s="987"/>
      <c r="CF57" s="987"/>
      <c r="CG57" s="1002"/>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224"/>
    </row>
    <row r="58" spans="1:131" ht="26.25" customHeight="1" x14ac:dyDescent="0.15">
      <c r="A58" s="231">
        <v>31</v>
      </c>
      <c r="B58" s="1018"/>
      <c r="C58" s="1019"/>
      <c r="D58" s="1019"/>
      <c r="E58" s="1019"/>
      <c r="F58" s="1019"/>
      <c r="G58" s="1019"/>
      <c r="H58" s="1019"/>
      <c r="I58" s="1019"/>
      <c r="J58" s="1019"/>
      <c r="K58" s="1019"/>
      <c r="L58" s="1019"/>
      <c r="M58" s="1019"/>
      <c r="N58" s="1019"/>
      <c r="O58" s="1019"/>
      <c r="P58" s="1020"/>
      <c r="Q58" s="1021"/>
      <c r="R58" s="1013"/>
      <c r="S58" s="1013"/>
      <c r="T58" s="1013"/>
      <c r="U58" s="1013"/>
      <c r="V58" s="1013"/>
      <c r="W58" s="1013"/>
      <c r="X58" s="1013"/>
      <c r="Y58" s="1013"/>
      <c r="Z58" s="1013"/>
      <c r="AA58" s="1013"/>
      <c r="AB58" s="1013"/>
      <c r="AC58" s="1013"/>
      <c r="AD58" s="1013"/>
      <c r="AE58" s="1022"/>
      <c r="AF58" s="1023"/>
      <c r="AG58" s="1024"/>
      <c r="AH58" s="1024"/>
      <c r="AI58" s="1024"/>
      <c r="AJ58" s="1025"/>
      <c r="AK58" s="1012"/>
      <c r="AL58" s="1013"/>
      <c r="AM58" s="1013"/>
      <c r="AN58" s="1013"/>
      <c r="AO58" s="1013"/>
      <c r="AP58" s="1013"/>
      <c r="AQ58" s="1013"/>
      <c r="AR58" s="1013"/>
      <c r="AS58" s="1013"/>
      <c r="AT58" s="1013"/>
      <c r="AU58" s="1013"/>
      <c r="AV58" s="1013"/>
      <c r="AW58" s="1013"/>
      <c r="AX58" s="1013"/>
      <c r="AY58" s="1013"/>
      <c r="AZ58" s="1014"/>
      <c r="BA58" s="1014"/>
      <c r="BB58" s="1014"/>
      <c r="BC58" s="1014"/>
      <c r="BD58" s="1014"/>
      <c r="BE58" s="958"/>
      <c r="BF58" s="958"/>
      <c r="BG58" s="958"/>
      <c r="BH58" s="958"/>
      <c r="BI58" s="959"/>
      <c r="BJ58" s="348"/>
      <c r="BK58" s="348"/>
      <c r="BL58" s="348"/>
      <c r="BM58" s="348"/>
      <c r="BN58" s="348"/>
      <c r="BO58" s="234"/>
      <c r="BP58" s="234"/>
      <c r="BQ58" s="231">
        <v>52</v>
      </c>
      <c r="BR58" s="232"/>
      <c r="BS58" s="986"/>
      <c r="BT58" s="987"/>
      <c r="BU58" s="987"/>
      <c r="BV58" s="987"/>
      <c r="BW58" s="987"/>
      <c r="BX58" s="987"/>
      <c r="BY58" s="987"/>
      <c r="BZ58" s="987"/>
      <c r="CA58" s="987"/>
      <c r="CB58" s="987"/>
      <c r="CC58" s="987"/>
      <c r="CD58" s="987"/>
      <c r="CE58" s="987"/>
      <c r="CF58" s="987"/>
      <c r="CG58" s="1002"/>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224"/>
    </row>
    <row r="59" spans="1:131" ht="26.25" customHeight="1" x14ac:dyDescent="0.15">
      <c r="A59" s="231">
        <v>32</v>
      </c>
      <c r="B59" s="1018"/>
      <c r="C59" s="1019"/>
      <c r="D59" s="1019"/>
      <c r="E59" s="1019"/>
      <c r="F59" s="1019"/>
      <c r="G59" s="1019"/>
      <c r="H59" s="1019"/>
      <c r="I59" s="1019"/>
      <c r="J59" s="1019"/>
      <c r="K59" s="1019"/>
      <c r="L59" s="1019"/>
      <c r="M59" s="1019"/>
      <c r="N59" s="1019"/>
      <c r="O59" s="1019"/>
      <c r="P59" s="1020"/>
      <c r="Q59" s="1021"/>
      <c r="R59" s="1013"/>
      <c r="S59" s="1013"/>
      <c r="T59" s="1013"/>
      <c r="U59" s="1013"/>
      <c r="V59" s="1013"/>
      <c r="W59" s="1013"/>
      <c r="X59" s="1013"/>
      <c r="Y59" s="1013"/>
      <c r="Z59" s="1013"/>
      <c r="AA59" s="1013"/>
      <c r="AB59" s="1013"/>
      <c r="AC59" s="1013"/>
      <c r="AD59" s="1013"/>
      <c r="AE59" s="1022"/>
      <c r="AF59" s="1023"/>
      <c r="AG59" s="1024"/>
      <c r="AH59" s="1024"/>
      <c r="AI59" s="1024"/>
      <c r="AJ59" s="1025"/>
      <c r="AK59" s="1012"/>
      <c r="AL59" s="1013"/>
      <c r="AM59" s="1013"/>
      <c r="AN59" s="1013"/>
      <c r="AO59" s="1013"/>
      <c r="AP59" s="1013"/>
      <c r="AQ59" s="1013"/>
      <c r="AR59" s="1013"/>
      <c r="AS59" s="1013"/>
      <c r="AT59" s="1013"/>
      <c r="AU59" s="1013"/>
      <c r="AV59" s="1013"/>
      <c r="AW59" s="1013"/>
      <c r="AX59" s="1013"/>
      <c r="AY59" s="1013"/>
      <c r="AZ59" s="1014"/>
      <c r="BA59" s="1014"/>
      <c r="BB59" s="1014"/>
      <c r="BC59" s="1014"/>
      <c r="BD59" s="1014"/>
      <c r="BE59" s="958"/>
      <c r="BF59" s="958"/>
      <c r="BG59" s="958"/>
      <c r="BH59" s="958"/>
      <c r="BI59" s="959"/>
      <c r="BJ59" s="348"/>
      <c r="BK59" s="348"/>
      <c r="BL59" s="348"/>
      <c r="BM59" s="348"/>
      <c r="BN59" s="348"/>
      <c r="BO59" s="234"/>
      <c r="BP59" s="234"/>
      <c r="BQ59" s="231">
        <v>53</v>
      </c>
      <c r="BR59" s="232"/>
      <c r="BS59" s="986"/>
      <c r="BT59" s="987"/>
      <c r="BU59" s="987"/>
      <c r="BV59" s="987"/>
      <c r="BW59" s="987"/>
      <c r="BX59" s="987"/>
      <c r="BY59" s="987"/>
      <c r="BZ59" s="987"/>
      <c r="CA59" s="987"/>
      <c r="CB59" s="987"/>
      <c r="CC59" s="987"/>
      <c r="CD59" s="987"/>
      <c r="CE59" s="987"/>
      <c r="CF59" s="987"/>
      <c r="CG59" s="1002"/>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224"/>
    </row>
    <row r="60" spans="1:131" ht="26.25" customHeight="1" x14ac:dyDescent="0.15">
      <c r="A60" s="231">
        <v>33</v>
      </c>
      <c r="B60" s="1018"/>
      <c r="C60" s="1019"/>
      <c r="D60" s="1019"/>
      <c r="E60" s="1019"/>
      <c r="F60" s="1019"/>
      <c r="G60" s="1019"/>
      <c r="H60" s="1019"/>
      <c r="I60" s="1019"/>
      <c r="J60" s="1019"/>
      <c r="K60" s="1019"/>
      <c r="L60" s="1019"/>
      <c r="M60" s="1019"/>
      <c r="N60" s="1019"/>
      <c r="O60" s="1019"/>
      <c r="P60" s="1020"/>
      <c r="Q60" s="1021"/>
      <c r="R60" s="1013"/>
      <c r="S60" s="1013"/>
      <c r="T60" s="1013"/>
      <c r="U60" s="1013"/>
      <c r="V60" s="1013"/>
      <c r="W60" s="1013"/>
      <c r="X60" s="1013"/>
      <c r="Y60" s="1013"/>
      <c r="Z60" s="1013"/>
      <c r="AA60" s="1013"/>
      <c r="AB60" s="1013"/>
      <c r="AC60" s="1013"/>
      <c r="AD60" s="1013"/>
      <c r="AE60" s="1022"/>
      <c r="AF60" s="1023"/>
      <c r="AG60" s="1024"/>
      <c r="AH60" s="1024"/>
      <c r="AI60" s="1024"/>
      <c r="AJ60" s="1025"/>
      <c r="AK60" s="1012"/>
      <c r="AL60" s="1013"/>
      <c r="AM60" s="1013"/>
      <c r="AN60" s="1013"/>
      <c r="AO60" s="1013"/>
      <c r="AP60" s="1013"/>
      <c r="AQ60" s="1013"/>
      <c r="AR60" s="1013"/>
      <c r="AS60" s="1013"/>
      <c r="AT60" s="1013"/>
      <c r="AU60" s="1013"/>
      <c r="AV60" s="1013"/>
      <c r="AW60" s="1013"/>
      <c r="AX60" s="1013"/>
      <c r="AY60" s="1013"/>
      <c r="AZ60" s="1014"/>
      <c r="BA60" s="1014"/>
      <c r="BB60" s="1014"/>
      <c r="BC60" s="1014"/>
      <c r="BD60" s="1014"/>
      <c r="BE60" s="958"/>
      <c r="BF60" s="958"/>
      <c r="BG60" s="958"/>
      <c r="BH60" s="958"/>
      <c r="BI60" s="959"/>
      <c r="BJ60" s="348"/>
      <c r="BK60" s="348"/>
      <c r="BL60" s="348"/>
      <c r="BM60" s="348"/>
      <c r="BN60" s="348"/>
      <c r="BO60" s="234"/>
      <c r="BP60" s="234"/>
      <c r="BQ60" s="231">
        <v>54</v>
      </c>
      <c r="BR60" s="232"/>
      <c r="BS60" s="986"/>
      <c r="BT60" s="987"/>
      <c r="BU60" s="987"/>
      <c r="BV60" s="987"/>
      <c r="BW60" s="987"/>
      <c r="BX60" s="987"/>
      <c r="BY60" s="987"/>
      <c r="BZ60" s="987"/>
      <c r="CA60" s="987"/>
      <c r="CB60" s="987"/>
      <c r="CC60" s="987"/>
      <c r="CD60" s="987"/>
      <c r="CE60" s="987"/>
      <c r="CF60" s="987"/>
      <c r="CG60" s="1002"/>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224"/>
    </row>
    <row r="61" spans="1:131" ht="26.25" customHeight="1" thickBot="1" x14ac:dyDescent="0.2">
      <c r="A61" s="231">
        <v>34</v>
      </c>
      <c r="B61" s="1018"/>
      <c r="C61" s="1019"/>
      <c r="D61" s="1019"/>
      <c r="E61" s="1019"/>
      <c r="F61" s="1019"/>
      <c r="G61" s="1019"/>
      <c r="H61" s="1019"/>
      <c r="I61" s="1019"/>
      <c r="J61" s="1019"/>
      <c r="K61" s="1019"/>
      <c r="L61" s="1019"/>
      <c r="M61" s="1019"/>
      <c r="N61" s="1019"/>
      <c r="O61" s="1019"/>
      <c r="P61" s="1020"/>
      <c r="Q61" s="1021"/>
      <c r="R61" s="1013"/>
      <c r="S61" s="1013"/>
      <c r="T61" s="1013"/>
      <c r="U61" s="1013"/>
      <c r="V61" s="1013"/>
      <c r="W61" s="1013"/>
      <c r="X61" s="1013"/>
      <c r="Y61" s="1013"/>
      <c r="Z61" s="1013"/>
      <c r="AA61" s="1013"/>
      <c r="AB61" s="1013"/>
      <c r="AC61" s="1013"/>
      <c r="AD61" s="1013"/>
      <c r="AE61" s="1022"/>
      <c r="AF61" s="1023"/>
      <c r="AG61" s="1024"/>
      <c r="AH61" s="1024"/>
      <c r="AI61" s="1024"/>
      <c r="AJ61" s="1025"/>
      <c r="AK61" s="1012"/>
      <c r="AL61" s="1013"/>
      <c r="AM61" s="1013"/>
      <c r="AN61" s="1013"/>
      <c r="AO61" s="1013"/>
      <c r="AP61" s="1013"/>
      <c r="AQ61" s="1013"/>
      <c r="AR61" s="1013"/>
      <c r="AS61" s="1013"/>
      <c r="AT61" s="1013"/>
      <c r="AU61" s="1013"/>
      <c r="AV61" s="1013"/>
      <c r="AW61" s="1013"/>
      <c r="AX61" s="1013"/>
      <c r="AY61" s="1013"/>
      <c r="AZ61" s="1014"/>
      <c r="BA61" s="1014"/>
      <c r="BB61" s="1014"/>
      <c r="BC61" s="1014"/>
      <c r="BD61" s="1014"/>
      <c r="BE61" s="958"/>
      <c r="BF61" s="958"/>
      <c r="BG61" s="958"/>
      <c r="BH61" s="958"/>
      <c r="BI61" s="959"/>
      <c r="BJ61" s="348"/>
      <c r="BK61" s="348"/>
      <c r="BL61" s="348"/>
      <c r="BM61" s="348"/>
      <c r="BN61" s="348"/>
      <c r="BO61" s="234"/>
      <c r="BP61" s="234"/>
      <c r="BQ61" s="231">
        <v>55</v>
      </c>
      <c r="BR61" s="232"/>
      <c r="BS61" s="986"/>
      <c r="BT61" s="987"/>
      <c r="BU61" s="987"/>
      <c r="BV61" s="987"/>
      <c r="BW61" s="987"/>
      <c r="BX61" s="987"/>
      <c r="BY61" s="987"/>
      <c r="BZ61" s="987"/>
      <c r="CA61" s="987"/>
      <c r="CB61" s="987"/>
      <c r="CC61" s="987"/>
      <c r="CD61" s="987"/>
      <c r="CE61" s="987"/>
      <c r="CF61" s="987"/>
      <c r="CG61" s="1002"/>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224"/>
    </row>
    <row r="62" spans="1:131" ht="26.25" customHeight="1" x14ac:dyDescent="0.15">
      <c r="A62" s="231">
        <v>35</v>
      </c>
      <c r="B62" s="1018"/>
      <c r="C62" s="1019"/>
      <c r="D62" s="1019"/>
      <c r="E62" s="1019"/>
      <c r="F62" s="1019"/>
      <c r="G62" s="1019"/>
      <c r="H62" s="1019"/>
      <c r="I62" s="1019"/>
      <c r="J62" s="1019"/>
      <c r="K62" s="1019"/>
      <c r="L62" s="1019"/>
      <c r="M62" s="1019"/>
      <c r="N62" s="1019"/>
      <c r="O62" s="1019"/>
      <c r="P62" s="1020"/>
      <c r="Q62" s="1021"/>
      <c r="R62" s="1013"/>
      <c r="S62" s="1013"/>
      <c r="T62" s="1013"/>
      <c r="U62" s="1013"/>
      <c r="V62" s="1013"/>
      <c r="W62" s="1013"/>
      <c r="X62" s="1013"/>
      <c r="Y62" s="1013"/>
      <c r="Z62" s="1013"/>
      <c r="AA62" s="1013"/>
      <c r="AB62" s="1013"/>
      <c r="AC62" s="1013"/>
      <c r="AD62" s="1013"/>
      <c r="AE62" s="1022"/>
      <c r="AF62" s="1023"/>
      <c r="AG62" s="1024"/>
      <c r="AH62" s="1024"/>
      <c r="AI62" s="1024"/>
      <c r="AJ62" s="1025"/>
      <c r="AK62" s="1012"/>
      <c r="AL62" s="1013"/>
      <c r="AM62" s="1013"/>
      <c r="AN62" s="1013"/>
      <c r="AO62" s="1013"/>
      <c r="AP62" s="1013"/>
      <c r="AQ62" s="1013"/>
      <c r="AR62" s="1013"/>
      <c r="AS62" s="1013"/>
      <c r="AT62" s="1013"/>
      <c r="AU62" s="1013"/>
      <c r="AV62" s="1013"/>
      <c r="AW62" s="1013"/>
      <c r="AX62" s="1013"/>
      <c r="AY62" s="1013"/>
      <c r="AZ62" s="1014"/>
      <c r="BA62" s="1014"/>
      <c r="BB62" s="1014"/>
      <c r="BC62" s="1014"/>
      <c r="BD62" s="1014"/>
      <c r="BE62" s="958"/>
      <c r="BF62" s="958"/>
      <c r="BG62" s="958"/>
      <c r="BH62" s="958"/>
      <c r="BI62" s="959"/>
      <c r="BJ62" s="1015" t="s">
        <v>415</v>
      </c>
      <c r="BK62" s="1016"/>
      <c r="BL62" s="1016"/>
      <c r="BM62" s="1016"/>
      <c r="BN62" s="1017"/>
      <c r="BO62" s="234"/>
      <c r="BP62" s="234"/>
      <c r="BQ62" s="231">
        <v>56</v>
      </c>
      <c r="BR62" s="232"/>
      <c r="BS62" s="986"/>
      <c r="BT62" s="987"/>
      <c r="BU62" s="987"/>
      <c r="BV62" s="987"/>
      <c r="BW62" s="987"/>
      <c r="BX62" s="987"/>
      <c r="BY62" s="987"/>
      <c r="BZ62" s="987"/>
      <c r="CA62" s="987"/>
      <c r="CB62" s="987"/>
      <c r="CC62" s="987"/>
      <c r="CD62" s="987"/>
      <c r="CE62" s="987"/>
      <c r="CF62" s="987"/>
      <c r="CG62" s="1002"/>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224"/>
    </row>
    <row r="63" spans="1:131" ht="26.25" customHeight="1" thickBot="1" x14ac:dyDescent="0.2">
      <c r="A63" s="233" t="s">
        <v>394</v>
      </c>
      <c r="B63" s="935" t="s">
        <v>416</v>
      </c>
      <c r="C63" s="936"/>
      <c r="D63" s="936"/>
      <c r="E63" s="936"/>
      <c r="F63" s="936"/>
      <c r="G63" s="936"/>
      <c r="H63" s="936"/>
      <c r="I63" s="936"/>
      <c r="J63" s="936"/>
      <c r="K63" s="936"/>
      <c r="L63" s="936"/>
      <c r="M63" s="936"/>
      <c r="N63" s="936"/>
      <c r="O63" s="936"/>
      <c r="P63" s="937"/>
      <c r="Q63" s="948"/>
      <c r="R63" s="949"/>
      <c r="S63" s="949"/>
      <c r="T63" s="949"/>
      <c r="U63" s="949"/>
      <c r="V63" s="949"/>
      <c r="W63" s="949"/>
      <c r="X63" s="949"/>
      <c r="Y63" s="949"/>
      <c r="Z63" s="949"/>
      <c r="AA63" s="949"/>
      <c r="AB63" s="949"/>
      <c r="AC63" s="949"/>
      <c r="AD63" s="949"/>
      <c r="AE63" s="1008"/>
      <c r="AF63" s="1009">
        <v>333</v>
      </c>
      <c r="AG63" s="945"/>
      <c r="AH63" s="945"/>
      <c r="AI63" s="945"/>
      <c r="AJ63" s="1010"/>
      <c r="AK63" s="1011"/>
      <c r="AL63" s="949"/>
      <c r="AM63" s="949"/>
      <c r="AN63" s="949"/>
      <c r="AO63" s="949"/>
      <c r="AP63" s="945">
        <f>SUM(AP28:AT62)</f>
        <v>4011</v>
      </c>
      <c r="AQ63" s="945"/>
      <c r="AR63" s="945"/>
      <c r="AS63" s="945"/>
      <c r="AT63" s="945"/>
      <c r="AU63" s="945">
        <f>SUM(AU28:AY62)</f>
        <v>1640</v>
      </c>
      <c r="AV63" s="945"/>
      <c r="AW63" s="945"/>
      <c r="AX63" s="945"/>
      <c r="AY63" s="945"/>
      <c r="AZ63" s="1003"/>
      <c r="BA63" s="1004"/>
      <c r="BB63" s="1004"/>
      <c r="BC63" s="1004"/>
      <c r="BD63" s="1005"/>
      <c r="BE63" s="946"/>
      <c r="BF63" s="946"/>
      <c r="BG63" s="946"/>
      <c r="BH63" s="946"/>
      <c r="BI63" s="947"/>
      <c r="BJ63" s="1006" t="s">
        <v>130</v>
      </c>
      <c r="BK63" s="925"/>
      <c r="BL63" s="925"/>
      <c r="BM63" s="925"/>
      <c r="BN63" s="1007"/>
      <c r="BO63" s="234"/>
      <c r="BP63" s="234"/>
      <c r="BQ63" s="231">
        <v>57</v>
      </c>
      <c r="BR63" s="232"/>
      <c r="BS63" s="986"/>
      <c r="BT63" s="987"/>
      <c r="BU63" s="987"/>
      <c r="BV63" s="987"/>
      <c r="BW63" s="987"/>
      <c r="BX63" s="987"/>
      <c r="BY63" s="987"/>
      <c r="BZ63" s="987"/>
      <c r="CA63" s="987"/>
      <c r="CB63" s="987"/>
      <c r="CC63" s="987"/>
      <c r="CD63" s="987"/>
      <c r="CE63" s="987"/>
      <c r="CF63" s="987"/>
      <c r="CG63" s="1002"/>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224"/>
    </row>
    <row r="64" spans="1:131" ht="26.25" customHeight="1" x14ac:dyDescent="0.15">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1">
        <v>58</v>
      </c>
      <c r="BR64" s="232"/>
      <c r="BS64" s="986"/>
      <c r="BT64" s="987"/>
      <c r="BU64" s="987"/>
      <c r="BV64" s="987"/>
      <c r="BW64" s="987"/>
      <c r="BX64" s="987"/>
      <c r="BY64" s="987"/>
      <c r="BZ64" s="987"/>
      <c r="CA64" s="987"/>
      <c r="CB64" s="987"/>
      <c r="CC64" s="987"/>
      <c r="CD64" s="987"/>
      <c r="CE64" s="987"/>
      <c r="CF64" s="987"/>
      <c r="CG64" s="1002"/>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224"/>
    </row>
    <row r="65" spans="1:131" ht="26.25" customHeight="1" thickBot="1" x14ac:dyDescent="0.2">
      <c r="A65" s="348" t="s">
        <v>417</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234"/>
      <c r="BF65" s="234"/>
      <c r="BG65" s="234"/>
      <c r="BH65" s="234"/>
      <c r="BI65" s="234"/>
      <c r="BJ65" s="234"/>
      <c r="BK65" s="234"/>
      <c r="BL65" s="234"/>
      <c r="BM65" s="234"/>
      <c r="BN65" s="234"/>
      <c r="BO65" s="234"/>
      <c r="BP65" s="234"/>
      <c r="BQ65" s="231">
        <v>59</v>
      </c>
      <c r="BR65" s="232"/>
      <c r="BS65" s="986"/>
      <c r="BT65" s="987"/>
      <c r="BU65" s="987"/>
      <c r="BV65" s="987"/>
      <c r="BW65" s="987"/>
      <c r="BX65" s="987"/>
      <c r="BY65" s="987"/>
      <c r="BZ65" s="987"/>
      <c r="CA65" s="987"/>
      <c r="CB65" s="987"/>
      <c r="CC65" s="987"/>
      <c r="CD65" s="987"/>
      <c r="CE65" s="987"/>
      <c r="CF65" s="987"/>
      <c r="CG65" s="1002"/>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224"/>
    </row>
    <row r="66" spans="1:131" ht="26.25" customHeight="1" x14ac:dyDescent="0.15">
      <c r="A66" s="989" t="s">
        <v>418</v>
      </c>
      <c r="B66" s="990"/>
      <c r="C66" s="990"/>
      <c r="D66" s="990"/>
      <c r="E66" s="990"/>
      <c r="F66" s="990"/>
      <c r="G66" s="990"/>
      <c r="H66" s="990"/>
      <c r="I66" s="990"/>
      <c r="J66" s="990"/>
      <c r="K66" s="990"/>
      <c r="L66" s="990"/>
      <c r="M66" s="990"/>
      <c r="N66" s="990"/>
      <c r="O66" s="990"/>
      <c r="P66" s="991"/>
      <c r="Q66" s="975" t="s">
        <v>398</v>
      </c>
      <c r="R66" s="976"/>
      <c r="S66" s="976"/>
      <c r="T66" s="976"/>
      <c r="U66" s="977"/>
      <c r="V66" s="975" t="s">
        <v>399</v>
      </c>
      <c r="W66" s="976"/>
      <c r="X66" s="976"/>
      <c r="Y66" s="976"/>
      <c r="Z66" s="977"/>
      <c r="AA66" s="975" t="s">
        <v>400</v>
      </c>
      <c r="AB66" s="976"/>
      <c r="AC66" s="976"/>
      <c r="AD66" s="976"/>
      <c r="AE66" s="977"/>
      <c r="AF66" s="995" t="s">
        <v>401</v>
      </c>
      <c r="AG66" s="996"/>
      <c r="AH66" s="996"/>
      <c r="AI66" s="996"/>
      <c r="AJ66" s="997"/>
      <c r="AK66" s="975" t="s">
        <v>402</v>
      </c>
      <c r="AL66" s="990"/>
      <c r="AM66" s="990"/>
      <c r="AN66" s="990"/>
      <c r="AO66" s="991"/>
      <c r="AP66" s="975" t="s">
        <v>403</v>
      </c>
      <c r="AQ66" s="976"/>
      <c r="AR66" s="976"/>
      <c r="AS66" s="976"/>
      <c r="AT66" s="977"/>
      <c r="AU66" s="975" t="s">
        <v>419</v>
      </c>
      <c r="AV66" s="976"/>
      <c r="AW66" s="976"/>
      <c r="AX66" s="976"/>
      <c r="AY66" s="977"/>
      <c r="AZ66" s="975" t="s">
        <v>381</v>
      </c>
      <c r="BA66" s="976"/>
      <c r="BB66" s="976"/>
      <c r="BC66" s="976"/>
      <c r="BD66" s="981"/>
      <c r="BE66" s="234"/>
      <c r="BF66" s="234"/>
      <c r="BG66" s="234"/>
      <c r="BH66" s="234"/>
      <c r="BI66" s="234"/>
      <c r="BJ66" s="234"/>
      <c r="BK66" s="234"/>
      <c r="BL66" s="234"/>
      <c r="BM66" s="234"/>
      <c r="BN66" s="234"/>
      <c r="BO66" s="234"/>
      <c r="BP66" s="234"/>
      <c r="BQ66" s="231">
        <v>60</v>
      </c>
      <c r="BR66" s="236"/>
      <c r="BS66" s="932"/>
      <c r="BT66" s="933"/>
      <c r="BU66" s="933"/>
      <c r="BV66" s="933"/>
      <c r="BW66" s="933"/>
      <c r="BX66" s="933"/>
      <c r="BY66" s="933"/>
      <c r="BZ66" s="933"/>
      <c r="CA66" s="933"/>
      <c r="CB66" s="933"/>
      <c r="CC66" s="933"/>
      <c r="CD66" s="933"/>
      <c r="CE66" s="933"/>
      <c r="CF66" s="933"/>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2"/>
      <c r="DW66" s="933"/>
      <c r="DX66" s="933"/>
      <c r="DY66" s="933"/>
      <c r="DZ66" s="934"/>
      <c r="EA66" s="224"/>
    </row>
    <row r="67" spans="1:131" ht="26.25" customHeight="1" thickBot="1" x14ac:dyDescent="0.2">
      <c r="A67" s="992"/>
      <c r="B67" s="993"/>
      <c r="C67" s="993"/>
      <c r="D67" s="993"/>
      <c r="E67" s="993"/>
      <c r="F67" s="993"/>
      <c r="G67" s="993"/>
      <c r="H67" s="993"/>
      <c r="I67" s="993"/>
      <c r="J67" s="993"/>
      <c r="K67" s="993"/>
      <c r="L67" s="993"/>
      <c r="M67" s="993"/>
      <c r="N67" s="993"/>
      <c r="O67" s="993"/>
      <c r="P67" s="994"/>
      <c r="Q67" s="978"/>
      <c r="R67" s="979"/>
      <c r="S67" s="979"/>
      <c r="T67" s="979"/>
      <c r="U67" s="980"/>
      <c r="V67" s="978"/>
      <c r="W67" s="979"/>
      <c r="X67" s="979"/>
      <c r="Y67" s="979"/>
      <c r="Z67" s="980"/>
      <c r="AA67" s="978"/>
      <c r="AB67" s="979"/>
      <c r="AC67" s="979"/>
      <c r="AD67" s="979"/>
      <c r="AE67" s="980"/>
      <c r="AF67" s="998"/>
      <c r="AG67" s="999"/>
      <c r="AH67" s="999"/>
      <c r="AI67" s="999"/>
      <c r="AJ67" s="1000"/>
      <c r="AK67" s="1001"/>
      <c r="AL67" s="993"/>
      <c r="AM67" s="993"/>
      <c r="AN67" s="993"/>
      <c r="AO67" s="994"/>
      <c r="AP67" s="978"/>
      <c r="AQ67" s="979"/>
      <c r="AR67" s="979"/>
      <c r="AS67" s="979"/>
      <c r="AT67" s="980"/>
      <c r="AU67" s="978"/>
      <c r="AV67" s="979"/>
      <c r="AW67" s="979"/>
      <c r="AX67" s="979"/>
      <c r="AY67" s="980"/>
      <c r="AZ67" s="978"/>
      <c r="BA67" s="979"/>
      <c r="BB67" s="979"/>
      <c r="BC67" s="979"/>
      <c r="BD67" s="982"/>
      <c r="BE67" s="234"/>
      <c r="BF67" s="234"/>
      <c r="BG67" s="234"/>
      <c r="BH67" s="234"/>
      <c r="BI67" s="234"/>
      <c r="BJ67" s="234"/>
      <c r="BK67" s="234"/>
      <c r="BL67" s="234"/>
      <c r="BM67" s="234"/>
      <c r="BN67" s="234"/>
      <c r="BO67" s="234"/>
      <c r="BP67" s="234"/>
      <c r="BQ67" s="231">
        <v>61</v>
      </c>
      <c r="BR67" s="236"/>
      <c r="BS67" s="932"/>
      <c r="BT67" s="933"/>
      <c r="BU67" s="933"/>
      <c r="BV67" s="933"/>
      <c r="BW67" s="933"/>
      <c r="BX67" s="933"/>
      <c r="BY67" s="933"/>
      <c r="BZ67" s="933"/>
      <c r="CA67" s="933"/>
      <c r="CB67" s="933"/>
      <c r="CC67" s="933"/>
      <c r="CD67" s="933"/>
      <c r="CE67" s="933"/>
      <c r="CF67" s="933"/>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2"/>
      <c r="DW67" s="933"/>
      <c r="DX67" s="933"/>
      <c r="DY67" s="933"/>
      <c r="DZ67" s="934"/>
      <c r="EA67" s="224"/>
    </row>
    <row r="68" spans="1:131" ht="26.25" customHeight="1" thickTop="1" x14ac:dyDescent="0.15">
      <c r="A68" s="229">
        <v>1</v>
      </c>
      <c r="B68" s="971" t="s">
        <v>579</v>
      </c>
      <c r="C68" s="972"/>
      <c r="D68" s="972"/>
      <c r="E68" s="972"/>
      <c r="F68" s="972"/>
      <c r="G68" s="972"/>
      <c r="H68" s="972"/>
      <c r="I68" s="972"/>
      <c r="J68" s="972"/>
      <c r="K68" s="972"/>
      <c r="L68" s="972"/>
      <c r="M68" s="972"/>
      <c r="N68" s="972"/>
      <c r="O68" s="972"/>
      <c r="P68" s="973"/>
      <c r="Q68" s="974">
        <v>827</v>
      </c>
      <c r="R68" s="968"/>
      <c r="S68" s="968"/>
      <c r="T68" s="968"/>
      <c r="U68" s="968"/>
      <c r="V68" s="968">
        <v>801</v>
      </c>
      <c r="W68" s="968"/>
      <c r="X68" s="968"/>
      <c r="Y68" s="968"/>
      <c r="Z68" s="968"/>
      <c r="AA68" s="968">
        <v>26</v>
      </c>
      <c r="AB68" s="968"/>
      <c r="AC68" s="968"/>
      <c r="AD68" s="968"/>
      <c r="AE68" s="968"/>
      <c r="AF68" s="968">
        <v>26</v>
      </c>
      <c r="AG68" s="968"/>
      <c r="AH68" s="968"/>
      <c r="AI68" s="968"/>
      <c r="AJ68" s="968"/>
      <c r="AK68" s="968"/>
      <c r="AL68" s="968"/>
      <c r="AM68" s="968"/>
      <c r="AN68" s="968"/>
      <c r="AO68" s="968"/>
      <c r="AP68" s="968">
        <v>532</v>
      </c>
      <c r="AQ68" s="968"/>
      <c r="AR68" s="968"/>
      <c r="AS68" s="968"/>
      <c r="AT68" s="968"/>
      <c r="AU68" s="968"/>
      <c r="AV68" s="968"/>
      <c r="AW68" s="968"/>
      <c r="AX68" s="968"/>
      <c r="AY68" s="968"/>
      <c r="AZ68" s="969"/>
      <c r="BA68" s="969"/>
      <c r="BB68" s="969"/>
      <c r="BC68" s="969"/>
      <c r="BD68" s="970"/>
      <c r="BE68" s="234"/>
      <c r="BF68" s="234"/>
      <c r="BG68" s="234"/>
      <c r="BH68" s="234"/>
      <c r="BI68" s="234"/>
      <c r="BJ68" s="234"/>
      <c r="BK68" s="234"/>
      <c r="BL68" s="234"/>
      <c r="BM68" s="234"/>
      <c r="BN68" s="234"/>
      <c r="BO68" s="234"/>
      <c r="BP68" s="234"/>
      <c r="BQ68" s="231">
        <v>62</v>
      </c>
      <c r="BR68" s="236"/>
      <c r="BS68" s="932"/>
      <c r="BT68" s="933"/>
      <c r="BU68" s="933"/>
      <c r="BV68" s="933"/>
      <c r="BW68" s="933"/>
      <c r="BX68" s="933"/>
      <c r="BY68" s="933"/>
      <c r="BZ68" s="933"/>
      <c r="CA68" s="933"/>
      <c r="CB68" s="933"/>
      <c r="CC68" s="933"/>
      <c r="CD68" s="933"/>
      <c r="CE68" s="933"/>
      <c r="CF68" s="933"/>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2"/>
      <c r="DW68" s="933"/>
      <c r="DX68" s="933"/>
      <c r="DY68" s="933"/>
      <c r="DZ68" s="934"/>
      <c r="EA68" s="224"/>
    </row>
    <row r="69" spans="1:131" ht="26.25" customHeight="1" x14ac:dyDescent="0.15">
      <c r="A69" s="231">
        <v>2</v>
      </c>
      <c r="B69" s="960" t="s">
        <v>580</v>
      </c>
      <c r="C69" s="961"/>
      <c r="D69" s="961"/>
      <c r="E69" s="961"/>
      <c r="F69" s="961"/>
      <c r="G69" s="961"/>
      <c r="H69" s="961"/>
      <c r="I69" s="961"/>
      <c r="J69" s="961"/>
      <c r="K69" s="961"/>
      <c r="L69" s="961"/>
      <c r="M69" s="961"/>
      <c r="N69" s="961"/>
      <c r="O69" s="961"/>
      <c r="P69" s="962"/>
      <c r="Q69" s="963">
        <v>3943</v>
      </c>
      <c r="R69" s="957"/>
      <c r="S69" s="957"/>
      <c r="T69" s="957"/>
      <c r="U69" s="957"/>
      <c r="V69" s="957">
        <v>3832</v>
      </c>
      <c r="W69" s="957"/>
      <c r="X69" s="957"/>
      <c r="Y69" s="957"/>
      <c r="Z69" s="957"/>
      <c r="AA69" s="957">
        <v>111</v>
      </c>
      <c r="AB69" s="957"/>
      <c r="AC69" s="957"/>
      <c r="AD69" s="957"/>
      <c r="AE69" s="957"/>
      <c r="AF69" s="957">
        <v>111</v>
      </c>
      <c r="AG69" s="957"/>
      <c r="AH69" s="957"/>
      <c r="AI69" s="957"/>
      <c r="AJ69" s="957"/>
      <c r="AK69" s="957"/>
      <c r="AL69" s="957"/>
      <c r="AM69" s="957"/>
      <c r="AN69" s="957"/>
      <c r="AO69" s="957"/>
      <c r="AP69" s="957">
        <v>560</v>
      </c>
      <c r="AQ69" s="957"/>
      <c r="AR69" s="957"/>
      <c r="AS69" s="957"/>
      <c r="AT69" s="957"/>
      <c r="AU69" s="957">
        <v>55</v>
      </c>
      <c r="AV69" s="957"/>
      <c r="AW69" s="957"/>
      <c r="AX69" s="957"/>
      <c r="AY69" s="957"/>
      <c r="AZ69" s="958"/>
      <c r="BA69" s="958"/>
      <c r="BB69" s="958"/>
      <c r="BC69" s="958"/>
      <c r="BD69" s="959"/>
      <c r="BE69" s="234"/>
      <c r="BF69" s="234"/>
      <c r="BG69" s="234"/>
      <c r="BH69" s="234"/>
      <c r="BI69" s="234"/>
      <c r="BJ69" s="234"/>
      <c r="BK69" s="234"/>
      <c r="BL69" s="234"/>
      <c r="BM69" s="234"/>
      <c r="BN69" s="234"/>
      <c r="BO69" s="234"/>
      <c r="BP69" s="234"/>
      <c r="BQ69" s="231">
        <v>63</v>
      </c>
      <c r="BR69" s="236"/>
      <c r="BS69" s="932"/>
      <c r="BT69" s="933"/>
      <c r="BU69" s="933"/>
      <c r="BV69" s="933"/>
      <c r="BW69" s="933"/>
      <c r="BX69" s="933"/>
      <c r="BY69" s="933"/>
      <c r="BZ69" s="933"/>
      <c r="CA69" s="933"/>
      <c r="CB69" s="933"/>
      <c r="CC69" s="933"/>
      <c r="CD69" s="933"/>
      <c r="CE69" s="933"/>
      <c r="CF69" s="933"/>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2"/>
      <c r="DW69" s="933"/>
      <c r="DX69" s="933"/>
      <c r="DY69" s="933"/>
      <c r="DZ69" s="934"/>
      <c r="EA69" s="224"/>
    </row>
    <row r="70" spans="1:131" ht="26.25" customHeight="1" x14ac:dyDescent="0.15">
      <c r="A70" s="231">
        <v>3</v>
      </c>
      <c r="B70" s="960" t="s">
        <v>581</v>
      </c>
      <c r="C70" s="961"/>
      <c r="D70" s="961"/>
      <c r="E70" s="961"/>
      <c r="F70" s="961"/>
      <c r="G70" s="961"/>
      <c r="H70" s="961"/>
      <c r="I70" s="961"/>
      <c r="J70" s="961"/>
      <c r="K70" s="961"/>
      <c r="L70" s="961"/>
      <c r="M70" s="961"/>
      <c r="N70" s="961"/>
      <c r="O70" s="961"/>
      <c r="P70" s="962"/>
      <c r="Q70" s="963">
        <v>1033</v>
      </c>
      <c r="R70" s="957"/>
      <c r="S70" s="957"/>
      <c r="T70" s="957"/>
      <c r="U70" s="957"/>
      <c r="V70" s="957">
        <v>735</v>
      </c>
      <c r="W70" s="957"/>
      <c r="X70" s="957"/>
      <c r="Y70" s="957"/>
      <c r="Z70" s="957"/>
      <c r="AA70" s="957">
        <v>297</v>
      </c>
      <c r="AB70" s="957"/>
      <c r="AC70" s="957"/>
      <c r="AD70" s="957"/>
      <c r="AE70" s="957"/>
      <c r="AF70" s="957">
        <v>734</v>
      </c>
      <c r="AG70" s="957"/>
      <c r="AH70" s="957"/>
      <c r="AI70" s="957"/>
      <c r="AJ70" s="957"/>
      <c r="AK70" s="957"/>
      <c r="AL70" s="957"/>
      <c r="AM70" s="957"/>
      <c r="AN70" s="957"/>
      <c r="AO70" s="957"/>
      <c r="AP70" s="957">
        <v>2570</v>
      </c>
      <c r="AQ70" s="957"/>
      <c r="AR70" s="957"/>
      <c r="AS70" s="957"/>
      <c r="AT70" s="957"/>
      <c r="AU70" s="957"/>
      <c r="AV70" s="957"/>
      <c r="AW70" s="957"/>
      <c r="AX70" s="957"/>
      <c r="AY70" s="957"/>
      <c r="AZ70" s="958"/>
      <c r="BA70" s="958"/>
      <c r="BB70" s="958"/>
      <c r="BC70" s="958"/>
      <c r="BD70" s="959"/>
      <c r="BE70" s="234"/>
      <c r="BF70" s="234"/>
      <c r="BG70" s="234"/>
      <c r="BH70" s="234"/>
      <c r="BI70" s="234"/>
      <c r="BJ70" s="234"/>
      <c r="BK70" s="234"/>
      <c r="BL70" s="234"/>
      <c r="BM70" s="234"/>
      <c r="BN70" s="234"/>
      <c r="BO70" s="234"/>
      <c r="BP70" s="234"/>
      <c r="BQ70" s="231">
        <v>64</v>
      </c>
      <c r="BR70" s="236"/>
      <c r="BS70" s="932"/>
      <c r="BT70" s="933"/>
      <c r="BU70" s="933"/>
      <c r="BV70" s="933"/>
      <c r="BW70" s="933"/>
      <c r="BX70" s="933"/>
      <c r="BY70" s="933"/>
      <c r="BZ70" s="933"/>
      <c r="CA70" s="933"/>
      <c r="CB70" s="933"/>
      <c r="CC70" s="933"/>
      <c r="CD70" s="933"/>
      <c r="CE70" s="933"/>
      <c r="CF70" s="933"/>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2"/>
      <c r="DW70" s="933"/>
      <c r="DX70" s="933"/>
      <c r="DY70" s="933"/>
      <c r="DZ70" s="934"/>
      <c r="EA70" s="224"/>
    </row>
    <row r="71" spans="1:131" ht="26.25" customHeight="1" x14ac:dyDescent="0.15">
      <c r="A71" s="231">
        <v>4</v>
      </c>
      <c r="B71" s="960" t="s">
        <v>582</v>
      </c>
      <c r="C71" s="961"/>
      <c r="D71" s="961"/>
      <c r="E71" s="961"/>
      <c r="F71" s="961"/>
      <c r="G71" s="961"/>
      <c r="H71" s="961"/>
      <c r="I71" s="961"/>
      <c r="J71" s="961"/>
      <c r="K71" s="961"/>
      <c r="L71" s="961"/>
      <c r="M71" s="961"/>
      <c r="N71" s="961"/>
      <c r="O71" s="961"/>
      <c r="P71" s="962"/>
      <c r="Q71" s="963">
        <v>909</v>
      </c>
      <c r="R71" s="957"/>
      <c r="S71" s="957"/>
      <c r="T71" s="957"/>
      <c r="U71" s="957"/>
      <c r="V71" s="957">
        <v>848</v>
      </c>
      <c r="W71" s="957"/>
      <c r="X71" s="957"/>
      <c r="Y71" s="957"/>
      <c r="Z71" s="957"/>
      <c r="AA71" s="957">
        <v>61</v>
      </c>
      <c r="AB71" s="957"/>
      <c r="AC71" s="957"/>
      <c r="AD71" s="957"/>
      <c r="AE71" s="957"/>
      <c r="AF71" s="957">
        <v>53</v>
      </c>
      <c r="AG71" s="957"/>
      <c r="AH71" s="957"/>
      <c r="AI71" s="957"/>
      <c r="AJ71" s="957"/>
      <c r="AK71" s="957"/>
      <c r="AL71" s="957"/>
      <c r="AM71" s="957"/>
      <c r="AN71" s="957"/>
      <c r="AO71" s="957"/>
      <c r="AP71" s="957"/>
      <c r="AQ71" s="957"/>
      <c r="AR71" s="957"/>
      <c r="AS71" s="957"/>
      <c r="AT71" s="957"/>
      <c r="AU71" s="957"/>
      <c r="AV71" s="957"/>
      <c r="AW71" s="957"/>
      <c r="AX71" s="957"/>
      <c r="AY71" s="957"/>
      <c r="AZ71" s="958"/>
      <c r="BA71" s="958"/>
      <c r="BB71" s="958"/>
      <c r="BC71" s="958"/>
      <c r="BD71" s="959"/>
      <c r="BE71" s="234"/>
      <c r="BF71" s="234"/>
      <c r="BG71" s="234"/>
      <c r="BH71" s="234"/>
      <c r="BI71" s="234"/>
      <c r="BJ71" s="234"/>
      <c r="BK71" s="234"/>
      <c r="BL71" s="234"/>
      <c r="BM71" s="234"/>
      <c r="BN71" s="234"/>
      <c r="BO71" s="234"/>
      <c r="BP71" s="234"/>
      <c r="BQ71" s="231">
        <v>65</v>
      </c>
      <c r="BR71" s="236"/>
      <c r="BS71" s="932"/>
      <c r="BT71" s="933"/>
      <c r="BU71" s="933"/>
      <c r="BV71" s="933"/>
      <c r="BW71" s="933"/>
      <c r="BX71" s="933"/>
      <c r="BY71" s="933"/>
      <c r="BZ71" s="933"/>
      <c r="CA71" s="933"/>
      <c r="CB71" s="933"/>
      <c r="CC71" s="933"/>
      <c r="CD71" s="933"/>
      <c r="CE71" s="933"/>
      <c r="CF71" s="933"/>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2"/>
      <c r="DW71" s="933"/>
      <c r="DX71" s="933"/>
      <c r="DY71" s="933"/>
      <c r="DZ71" s="934"/>
      <c r="EA71" s="224"/>
    </row>
    <row r="72" spans="1:131" ht="26.25" customHeight="1" x14ac:dyDescent="0.15">
      <c r="A72" s="231">
        <v>5</v>
      </c>
      <c r="B72" s="960" t="s">
        <v>583</v>
      </c>
      <c r="C72" s="961"/>
      <c r="D72" s="961"/>
      <c r="E72" s="961"/>
      <c r="F72" s="961"/>
      <c r="G72" s="961"/>
      <c r="H72" s="961"/>
      <c r="I72" s="961"/>
      <c r="J72" s="961"/>
      <c r="K72" s="961"/>
      <c r="L72" s="961"/>
      <c r="M72" s="961"/>
      <c r="N72" s="961"/>
      <c r="O72" s="961"/>
      <c r="P72" s="962"/>
      <c r="Q72" s="963">
        <v>253547</v>
      </c>
      <c r="R72" s="957"/>
      <c r="S72" s="957"/>
      <c r="T72" s="957"/>
      <c r="U72" s="957"/>
      <c r="V72" s="957">
        <v>238716</v>
      </c>
      <c r="W72" s="957"/>
      <c r="X72" s="957"/>
      <c r="Y72" s="957"/>
      <c r="Z72" s="957"/>
      <c r="AA72" s="957">
        <v>14831</v>
      </c>
      <c r="AB72" s="957"/>
      <c r="AC72" s="957"/>
      <c r="AD72" s="957"/>
      <c r="AE72" s="957"/>
      <c r="AF72" s="957">
        <v>14831</v>
      </c>
      <c r="AG72" s="957"/>
      <c r="AH72" s="957"/>
      <c r="AI72" s="957"/>
      <c r="AJ72" s="957"/>
      <c r="AK72" s="957">
        <v>635</v>
      </c>
      <c r="AL72" s="957"/>
      <c r="AM72" s="957"/>
      <c r="AN72" s="957"/>
      <c r="AO72" s="957"/>
      <c r="AP72" s="957"/>
      <c r="AQ72" s="957"/>
      <c r="AR72" s="957"/>
      <c r="AS72" s="957"/>
      <c r="AT72" s="957"/>
      <c r="AU72" s="957"/>
      <c r="AV72" s="957"/>
      <c r="AW72" s="957"/>
      <c r="AX72" s="957"/>
      <c r="AY72" s="957"/>
      <c r="AZ72" s="958"/>
      <c r="BA72" s="958"/>
      <c r="BB72" s="958"/>
      <c r="BC72" s="958"/>
      <c r="BD72" s="959"/>
      <c r="BE72" s="234"/>
      <c r="BF72" s="234"/>
      <c r="BG72" s="234"/>
      <c r="BH72" s="234"/>
      <c r="BI72" s="234"/>
      <c r="BJ72" s="234"/>
      <c r="BK72" s="234"/>
      <c r="BL72" s="234"/>
      <c r="BM72" s="234"/>
      <c r="BN72" s="234"/>
      <c r="BO72" s="234"/>
      <c r="BP72" s="234"/>
      <c r="BQ72" s="231">
        <v>66</v>
      </c>
      <c r="BR72" s="236"/>
      <c r="BS72" s="932"/>
      <c r="BT72" s="933"/>
      <c r="BU72" s="933"/>
      <c r="BV72" s="933"/>
      <c r="BW72" s="933"/>
      <c r="BX72" s="933"/>
      <c r="BY72" s="933"/>
      <c r="BZ72" s="933"/>
      <c r="CA72" s="933"/>
      <c r="CB72" s="933"/>
      <c r="CC72" s="933"/>
      <c r="CD72" s="933"/>
      <c r="CE72" s="933"/>
      <c r="CF72" s="933"/>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2"/>
      <c r="DW72" s="933"/>
      <c r="DX72" s="933"/>
      <c r="DY72" s="933"/>
      <c r="DZ72" s="934"/>
      <c r="EA72" s="224"/>
    </row>
    <row r="73" spans="1:131" ht="26.25" customHeight="1" x14ac:dyDescent="0.15">
      <c r="A73" s="231">
        <v>6</v>
      </c>
      <c r="B73" s="960" t="s">
        <v>584</v>
      </c>
      <c r="C73" s="961"/>
      <c r="D73" s="961"/>
      <c r="E73" s="961"/>
      <c r="F73" s="961"/>
      <c r="G73" s="961"/>
      <c r="H73" s="961"/>
      <c r="I73" s="961"/>
      <c r="J73" s="961"/>
      <c r="K73" s="961"/>
      <c r="L73" s="961"/>
      <c r="M73" s="961"/>
      <c r="N73" s="961"/>
      <c r="O73" s="961"/>
      <c r="P73" s="962"/>
      <c r="Q73" s="963">
        <v>6836</v>
      </c>
      <c r="R73" s="957"/>
      <c r="S73" s="957"/>
      <c r="T73" s="957"/>
      <c r="U73" s="957"/>
      <c r="V73" s="957">
        <v>5439</v>
      </c>
      <c r="W73" s="957"/>
      <c r="X73" s="957"/>
      <c r="Y73" s="957"/>
      <c r="Z73" s="957"/>
      <c r="AA73" s="957">
        <v>1397</v>
      </c>
      <c r="AB73" s="957"/>
      <c r="AC73" s="957"/>
      <c r="AD73" s="957"/>
      <c r="AE73" s="957"/>
      <c r="AF73" s="957"/>
      <c r="AG73" s="957"/>
      <c r="AH73" s="957"/>
      <c r="AI73" s="957"/>
      <c r="AJ73" s="957"/>
      <c r="AK73" s="957">
        <v>14</v>
      </c>
      <c r="AL73" s="957"/>
      <c r="AM73" s="957"/>
      <c r="AN73" s="957"/>
      <c r="AO73" s="957"/>
      <c r="AP73" s="957"/>
      <c r="AQ73" s="957"/>
      <c r="AR73" s="957"/>
      <c r="AS73" s="957"/>
      <c r="AT73" s="957"/>
      <c r="AU73" s="957"/>
      <c r="AV73" s="957"/>
      <c r="AW73" s="957"/>
      <c r="AX73" s="957"/>
      <c r="AY73" s="957"/>
      <c r="AZ73" s="958"/>
      <c r="BA73" s="958"/>
      <c r="BB73" s="958"/>
      <c r="BC73" s="958"/>
      <c r="BD73" s="959"/>
      <c r="BE73" s="234"/>
      <c r="BF73" s="234"/>
      <c r="BG73" s="234"/>
      <c r="BH73" s="234"/>
      <c r="BI73" s="234"/>
      <c r="BJ73" s="234"/>
      <c r="BK73" s="234"/>
      <c r="BL73" s="234"/>
      <c r="BM73" s="234"/>
      <c r="BN73" s="234"/>
      <c r="BO73" s="234"/>
      <c r="BP73" s="234"/>
      <c r="BQ73" s="231">
        <v>67</v>
      </c>
      <c r="BR73" s="236"/>
      <c r="BS73" s="932"/>
      <c r="BT73" s="933"/>
      <c r="BU73" s="933"/>
      <c r="BV73" s="933"/>
      <c r="BW73" s="933"/>
      <c r="BX73" s="933"/>
      <c r="BY73" s="933"/>
      <c r="BZ73" s="933"/>
      <c r="CA73" s="933"/>
      <c r="CB73" s="933"/>
      <c r="CC73" s="933"/>
      <c r="CD73" s="933"/>
      <c r="CE73" s="933"/>
      <c r="CF73" s="933"/>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2"/>
      <c r="DW73" s="933"/>
      <c r="DX73" s="933"/>
      <c r="DY73" s="933"/>
      <c r="DZ73" s="934"/>
      <c r="EA73" s="224"/>
    </row>
    <row r="74" spans="1:131" ht="26.25" customHeight="1" x14ac:dyDescent="0.15">
      <c r="A74" s="231">
        <v>7</v>
      </c>
      <c r="B74" s="960" t="s">
        <v>585</v>
      </c>
      <c r="C74" s="961"/>
      <c r="D74" s="961"/>
      <c r="E74" s="961"/>
      <c r="F74" s="961"/>
      <c r="G74" s="961"/>
      <c r="H74" s="961"/>
      <c r="I74" s="961"/>
      <c r="J74" s="961"/>
      <c r="K74" s="961"/>
      <c r="L74" s="961"/>
      <c r="M74" s="961"/>
      <c r="N74" s="961"/>
      <c r="O74" s="961"/>
      <c r="P74" s="962"/>
      <c r="Q74" s="963">
        <v>1548</v>
      </c>
      <c r="R74" s="957"/>
      <c r="S74" s="957"/>
      <c r="T74" s="957"/>
      <c r="U74" s="957"/>
      <c r="V74" s="957">
        <v>1547</v>
      </c>
      <c r="W74" s="957"/>
      <c r="X74" s="957"/>
      <c r="Y74" s="957"/>
      <c r="Z74" s="957"/>
      <c r="AA74" s="957">
        <v>1</v>
      </c>
      <c r="AB74" s="957"/>
      <c r="AC74" s="957"/>
      <c r="AD74" s="957"/>
      <c r="AE74" s="957"/>
      <c r="AF74" s="957"/>
      <c r="AG74" s="957"/>
      <c r="AH74" s="957"/>
      <c r="AI74" s="957"/>
      <c r="AJ74" s="957"/>
      <c r="AK74" s="957"/>
      <c r="AL74" s="957"/>
      <c r="AM74" s="957"/>
      <c r="AN74" s="957"/>
      <c r="AO74" s="957"/>
      <c r="AP74" s="957"/>
      <c r="AQ74" s="957"/>
      <c r="AR74" s="957"/>
      <c r="AS74" s="957"/>
      <c r="AT74" s="957"/>
      <c r="AU74" s="957"/>
      <c r="AV74" s="957"/>
      <c r="AW74" s="957"/>
      <c r="AX74" s="957"/>
      <c r="AY74" s="957"/>
      <c r="AZ74" s="958"/>
      <c r="BA74" s="958"/>
      <c r="BB74" s="958"/>
      <c r="BC74" s="958"/>
      <c r="BD74" s="959"/>
      <c r="BE74" s="234"/>
      <c r="BF74" s="234"/>
      <c r="BG74" s="234"/>
      <c r="BH74" s="234"/>
      <c r="BI74" s="234"/>
      <c r="BJ74" s="234"/>
      <c r="BK74" s="234"/>
      <c r="BL74" s="234"/>
      <c r="BM74" s="234"/>
      <c r="BN74" s="234"/>
      <c r="BO74" s="234"/>
      <c r="BP74" s="234"/>
      <c r="BQ74" s="231">
        <v>68</v>
      </c>
      <c r="BR74" s="236"/>
      <c r="BS74" s="932"/>
      <c r="BT74" s="933"/>
      <c r="BU74" s="933"/>
      <c r="BV74" s="933"/>
      <c r="BW74" s="933"/>
      <c r="BX74" s="933"/>
      <c r="BY74" s="933"/>
      <c r="BZ74" s="933"/>
      <c r="CA74" s="933"/>
      <c r="CB74" s="933"/>
      <c r="CC74" s="933"/>
      <c r="CD74" s="933"/>
      <c r="CE74" s="933"/>
      <c r="CF74" s="933"/>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2"/>
      <c r="DW74" s="933"/>
      <c r="DX74" s="933"/>
      <c r="DY74" s="933"/>
      <c r="DZ74" s="934"/>
      <c r="EA74" s="224"/>
    </row>
    <row r="75" spans="1:131" ht="26.25" customHeight="1" x14ac:dyDescent="0.15">
      <c r="A75" s="231">
        <v>8</v>
      </c>
      <c r="B75" s="960" t="s">
        <v>586</v>
      </c>
      <c r="C75" s="961"/>
      <c r="D75" s="961"/>
      <c r="E75" s="961"/>
      <c r="F75" s="961"/>
      <c r="G75" s="961"/>
      <c r="H75" s="961"/>
      <c r="I75" s="961"/>
      <c r="J75" s="961"/>
      <c r="K75" s="961"/>
      <c r="L75" s="961"/>
      <c r="M75" s="961"/>
      <c r="N75" s="961"/>
      <c r="O75" s="961"/>
      <c r="P75" s="962"/>
      <c r="Q75" s="964">
        <v>15</v>
      </c>
      <c r="R75" s="965"/>
      <c r="S75" s="965"/>
      <c r="T75" s="965"/>
      <c r="U75" s="966"/>
      <c r="V75" s="967">
        <v>15</v>
      </c>
      <c r="W75" s="965"/>
      <c r="X75" s="965"/>
      <c r="Y75" s="965"/>
      <c r="Z75" s="966"/>
      <c r="AA75" s="967">
        <v>0</v>
      </c>
      <c r="AB75" s="965"/>
      <c r="AC75" s="965"/>
      <c r="AD75" s="965"/>
      <c r="AE75" s="966"/>
      <c r="AF75" s="967"/>
      <c r="AG75" s="965"/>
      <c r="AH75" s="965"/>
      <c r="AI75" s="965"/>
      <c r="AJ75" s="966"/>
      <c r="AK75" s="967"/>
      <c r="AL75" s="965"/>
      <c r="AM75" s="965"/>
      <c r="AN75" s="965"/>
      <c r="AO75" s="966"/>
      <c r="AP75" s="967"/>
      <c r="AQ75" s="965"/>
      <c r="AR75" s="965"/>
      <c r="AS75" s="965"/>
      <c r="AT75" s="966"/>
      <c r="AU75" s="967"/>
      <c r="AV75" s="965"/>
      <c r="AW75" s="965"/>
      <c r="AX75" s="965"/>
      <c r="AY75" s="966"/>
      <c r="AZ75" s="958"/>
      <c r="BA75" s="958"/>
      <c r="BB75" s="958"/>
      <c r="BC75" s="958"/>
      <c r="BD75" s="959"/>
      <c r="BE75" s="234"/>
      <c r="BF75" s="234"/>
      <c r="BG75" s="234"/>
      <c r="BH75" s="234"/>
      <c r="BI75" s="234"/>
      <c r="BJ75" s="234"/>
      <c r="BK75" s="234"/>
      <c r="BL75" s="234"/>
      <c r="BM75" s="234"/>
      <c r="BN75" s="234"/>
      <c r="BO75" s="234"/>
      <c r="BP75" s="234"/>
      <c r="BQ75" s="231">
        <v>69</v>
      </c>
      <c r="BR75" s="236"/>
      <c r="BS75" s="932"/>
      <c r="BT75" s="933"/>
      <c r="BU75" s="933"/>
      <c r="BV75" s="933"/>
      <c r="BW75" s="933"/>
      <c r="BX75" s="933"/>
      <c r="BY75" s="933"/>
      <c r="BZ75" s="933"/>
      <c r="CA75" s="933"/>
      <c r="CB75" s="933"/>
      <c r="CC75" s="933"/>
      <c r="CD75" s="933"/>
      <c r="CE75" s="933"/>
      <c r="CF75" s="933"/>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2"/>
      <c r="DW75" s="933"/>
      <c r="DX75" s="933"/>
      <c r="DY75" s="933"/>
      <c r="DZ75" s="934"/>
      <c r="EA75" s="224"/>
    </row>
    <row r="76" spans="1:131" ht="26.25" customHeight="1" x14ac:dyDescent="0.15">
      <c r="A76" s="231">
        <v>9</v>
      </c>
      <c r="B76" s="960" t="s">
        <v>587</v>
      </c>
      <c r="C76" s="961"/>
      <c r="D76" s="961"/>
      <c r="E76" s="961"/>
      <c r="F76" s="961"/>
      <c r="G76" s="961"/>
      <c r="H76" s="961"/>
      <c r="I76" s="961"/>
      <c r="J76" s="961"/>
      <c r="K76" s="961"/>
      <c r="L76" s="961"/>
      <c r="M76" s="961"/>
      <c r="N76" s="961"/>
      <c r="O76" s="961"/>
      <c r="P76" s="962"/>
      <c r="Q76" s="964">
        <v>56</v>
      </c>
      <c r="R76" s="965"/>
      <c r="S76" s="965"/>
      <c r="T76" s="965"/>
      <c r="U76" s="966"/>
      <c r="V76" s="967">
        <v>38</v>
      </c>
      <c r="W76" s="965"/>
      <c r="X76" s="965"/>
      <c r="Y76" s="965"/>
      <c r="Z76" s="966"/>
      <c r="AA76" s="967">
        <v>18</v>
      </c>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58"/>
      <c r="BA76" s="958"/>
      <c r="BB76" s="958"/>
      <c r="BC76" s="958"/>
      <c r="BD76" s="959"/>
      <c r="BE76" s="234"/>
      <c r="BF76" s="234"/>
      <c r="BG76" s="234"/>
      <c r="BH76" s="234"/>
      <c r="BI76" s="234"/>
      <c r="BJ76" s="234"/>
      <c r="BK76" s="234"/>
      <c r="BL76" s="234"/>
      <c r="BM76" s="234"/>
      <c r="BN76" s="234"/>
      <c r="BO76" s="234"/>
      <c r="BP76" s="234"/>
      <c r="BQ76" s="231">
        <v>70</v>
      </c>
      <c r="BR76" s="236"/>
      <c r="BS76" s="932"/>
      <c r="BT76" s="933"/>
      <c r="BU76" s="933"/>
      <c r="BV76" s="933"/>
      <c r="BW76" s="933"/>
      <c r="BX76" s="933"/>
      <c r="BY76" s="933"/>
      <c r="BZ76" s="933"/>
      <c r="CA76" s="933"/>
      <c r="CB76" s="933"/>
      <c r="CC76" s="933"/>
      <c r="CD76" s="933"/>
      <c r="CE76" s="933"/>
      <c r="CF76" s="933"/>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2"/>
      <c r="DW76" s="933"/>
      <c r="DX76" s="933"/>
      <c r="DY76" s="933"/>
      <c r="DZ76" s="934"/>
      <c r="EA76" s="224"/>
    </row>
    <row r="77" spans="1:131" ht="26.25" customHeight="1" x14ac:dyDescent="0.15">
      <c r="A77" s="231">
        <v>10</v>
      </c>
      <c r="B77" s="960" t="s">
        <v>588</v>
      </c>
      <c r="C77" s="961"/>
      <c r="D77" s="961"/>
      <c r="E77" s="961"/>
      <c r="F77" s="961"/>
      <c r="G77" s="961"/>
      <c r="H77" s="961"/>
      <c r="I77" s="961"/>
      <c r="J77" s="961"/>
      <c r="K77" s="961"/>
      <c r="L77" s="961"/>
      <c r="M77" s="961"/>
      <c r="N77" s="961"/>
      <c r="O77" s="961"/>
      <c r="P77" s="962"/>
      <c r="Q77" s="964">
        <v>40</v>
      </c>
      <c r="R77" s="965"/>
      <c r="S77" s="965"/>
      <c r="T77" s="965"/>
      <c r="U77" s="966"/>
      <c r="V77" s="967">
        <v>39</v>
      </c>
      <c r="W77" s="965"/>
      <c r="X77" s="965"/>
      <c r="Y77" s="965"/>
      <c r="Z77" s="966"/>
      <c r="AA77" s="967">
        <v>1</v>
      </c>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58"/>
      <c r="BA77" s="958"/>
      <c r="BB77" s="958"/>
      <c r="BC77" s="958"/>
      <c r="BD77" s="959"/>
      <c r="BE77" s="234"/>
      <c r="BF77" s="234"/>
      <c r="BG77" s="234"/>
      <c r="BH77" s="234"/>
      <c r="BI77" s="234"/>
      <c r="BJ77" s="234"/>
      <c r="BK77" s="234"/>
      <c r="BL77" s="234"/>
      <c r="BM77" s="234"/>
      <c r="BN77" s="234"/>
      <c r="BO77" s="234"/>
      <c r="BP77" s="234"/>
      <c r="BQ77" s="231">
        <v>71</v>
      </c>
      <c r="BR77" s="236"/>
      <c r="BS77" s="932"/>
      <c r="BT77" s="933"/>
      <c r="BU77" s="933"/>
      <c r="BV77" s="933"/>
      <c r="BW77" s="933"/>
      <c r="BX77" s="933"/>
      <c r="BY77" s="933"/>
      <c r="BZ77" s="933"/>
      <c r="CA77" s="933"/>
      <c r="CB77" s="933"/>
      <c r="CC77" s="933"/>
      <c r="CD77" s="933"/>
      <c r="CE77" s="933"/>
      <c r="CF77" s="933"/>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2"/>
      <c r="DW77" s="933"/>
      <c r="DX77" s="933"/>
      <c r="DY77" s="933"/>
      <c r="DZ77" s="934"/>
      <c r="EA77" s="224"/>
    </row>
    <row r="78" spans="1:131" ht="26.25" customHeight="1" x14ac:dyDescent="0.15">
      <c r="A78" s="231">
        <v>11</v>
      </c>
      <c r="B78" s="960"/>
      <c r="C78" s="961"/>
      <c r="D78" s="961"/>
      <c r="E78" s="961"/>
      <c r="F78" s="961"/>
      <c r="G78" s="961"/>
      <c r="H78" s="961"/>
      <c r="I78" s="961"/>
      <c r="J78" s="961"/>
      <c r="K78" s="961"/>
      <c r="L78" s="961"/>
      <c r="M78" s="961"/>
      <c r="N78" s="961"/>
      <c r="O78" s="961"/>
      <c r="P78" s="962"/>
      <c r="Q78" s="963"/>
      <c r="R78" s="957"/>
      <c r="S78" s="957"/>
      <c r="T78" s="957"/>
      <c r="U78" s="957"/>
      <c r="V78" s="957"/>
      <c r="W78" s="957"/>
      <c r="X78" s="957"/>
      <c r="Y78" s="957"/>
      <c r="Z78" s="957"/>
      <c r="AA78" s="957"/>
      <c r="AB78" s="957"/>
      <c r="AC78" s="957"/>
      <c r="AD78" s="957"/>
      <c r="AE78" s="957"/>
      <c r="AF78" s="957"/>
      <c r="AG78" s="957"/>
      <c r="AH78" s="957"/>
      <c r="AI78" s="957"/>
      <c r="AJ78" s="957"/>
      <c r="AK78" s="957"/>
      <c r="AL78" s="957"/>
      <c r="AM78" s="957"/>
      <c r="AN78" s="957"/>
      <c r="AO78" s="957"/>
      <c r="AP78" s="957"/>
      <c r="AQ78" s="957"/>
      <c r="AR78" s="957"/>
      <c r="AS78" s="957"/>
      <c r="AT78" s="957"/>
      <c r="AU78" s="957"/>
      <c r="AV78" s="957"/>
      <c r="AW78" s="957"/>
      <c r="AX78" s="957"/>
      <c r="AY78" s="957"/>
      <c r="AZ78" s="958"/>
      <c r="BA78" s="958"/>
      <c r="BB78" s="958"/>
      <c r="BC78" s="958"/>
      <c r="BD78" s="959"/>
      <c r="BE78" s="234"/>
      <c r="BF78" s="234"/>
      <c r="BG78" s="234"/>
      <c r="BH78" s="234"/>
      <c r="BI78" s="234"/>
      <c r="BJ78" s="224"/>
      <c r="BK78" s="224"/>
      <c r="BL78" s="224"/>
      <c r="BM78" s="224"/>
      <c r="BN78" s="224"/>
      <c r="BO78" s="234"/>
      <c r="BP78" s="234"/>
      <c r="BQ78" s="231">
        <v>72</v>
      </c>
      <c r="BR78" s="236"/>
      <c r="BS78" s="932"/>
      <c r="BT78" s="933"/>
      <c r="BU78" s="933"/>
      <c r="BV78" s="933"/>
      <c r="BW78" s="933"/>
      <c r="BX78" s="933"/>
      <c r="BY78" s="933"/>
      <c r="BZ78" s="933"/>
      <c r="CA78" s="933"/>
      <c r="CB78" s="933"/>
      <c r="CC78" s="933"/>
      <c r="CD78" s="933"/>
      <c r="CE78" s="933"/>
      <c r="CF78" s="933"/>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2"/>
      <c r="DW78" s="933"/>
      <c r="DX78" s="933"/>
      <c r="DY78" s="933"/>
      <c r="DZ78" s="934"/>
      <c r="EA78" s="224"/>
    </row>
    <row r="79" spans="1:131" ht="26.25" customHeight="1" x14ac:dyDescent="0.15">
      <c r="A79" s="231">
        <v>12</v>
      </c>
      <c r="B79" s="960"/>
      <c r="C79" s="961"/>
      <c r="D79" s="961"/>
      <c r="E79" s="961"/>
      <c r="F79" s="961"/>
      <c r="G79" s="961"/>
      <c r="H79" s="961"/>
      <c r="I79" s="961"/>
      <c r="J79" s="961"/>
      <c r="K79" s="961"/>
      <c r="L79" s="961"/>
      <c r="M79" s="961"/>
      <c r="N79" s="961"/>
      <c r="O79" s="961"/>
      <c r="P79" s="962"/>
      <c r="Q79" s="963"/>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7"/>
      <c r="AQ79" s="957"/>
      <c r="AR79" s="957"/>
      <c r="AS79" s="957"/>
      <c r="AT79" s="957"/>
      <c r="AU79" s="957"/>
      <c r="AV79" s="957"/>
      <c r="AW79" s="957"/>
      <c r="AX79" s="957"/>
      <c r="AY79" s="957"/>
      <c r="AZ79" s="958"/>
      <c r="BA79" s="958"/>
      <c r="BB79" s="958"/>
      <c r="BC79" s="958"/>
      <c r="BD79" s="959"/>
      <c r="BE79" s="234"/>
      <c r="BF79" s="234"/>
      <c r="BG79" s="234"/>
      <c r="BH79" s="234"/>
      <c r="BI79" s="234"/>
      <c r="BJ79" s="224"/>
      <c r="BK79" s="224"/>
      <c r="BL79" s="224"/>
      <c r="BM79" s="224"/>
      <c r="BN79" s="224"/>
      <c r="BO79" s="234"/>
      <c r="BP79" s="234"/>
      <c r="BQ79" s="231">
        <v>73</v>
      </c>
      <c r="BR79" s="236"/>
      <c r="BS79" s="932"/>
      <c r="BT79" s="933"/>
      <c r="BU79" s="933"/>
      <c r="BV79" s="933"/>
      <c r="BW79" s="933"/>
      <c r="BX79" s="933"/>
      <c r="BY79" s="933"/>
      <c r="BZ79" s="933"/>
      <c r="CA79" s="933"/>
      <c r="CB79" s="933"/>
      <c r="CC79" s="933"/>
      <c r="CD79" s="933"/>
      <c r="CE79" s="933"/>
      <c r="CF79" s="933"/>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2"/>
      <c r="DW79" s="933"/>
      <c r="DX79" s="933"/>
      <c r="DY79" s="933"/>
      <c r="DZ79" s="934"/>
      <c r="EA79" s="224"/>
    </row>
    <row r="80" spans="1:131" ht="26.25" customHeight="1" x14ac:dyDescent="0.15">
      <c r="A80" s="231">
        <v>13</v>
      </c>
      <c r="B80" s="960"/>
      <c r="C80" s="961"/>
      <c r="D80" s="961"/>
      <c r="E80" s="961"/>
      <c r="F80" s="961"/>
      <c r="G80" s="961"/>
      <c r="H80" s="961"/>
      <c r="I80" s="961"/>
      <c r="J80" s="961"/>
      <c r="K80" s="961"/>
      <c r="L80" s="961"/>
      <c r="M80" s="961"/>
      <c r="N80" s="961"/>
      <c r="O80" s="961"/>
      <c r="P80" s="962"/>
      <c r="Q80" s="963"/>
      <c r="R80" s="957"/>
      <c r="S80" s="957"/>
      <c r="T80" s="957"/>
      <c r="U80" s="957"/>
      <c r="V80" s="957"/>
      <c r="W80" s="957"/>
      <c r="X80" s="957"/>
      <c r="Y80" s="957"/>
      <c r="Z80" s="957"/>
      <c r="AA80" s="957"/>
      <c r="AB80" s="957"/>
      <c r="AC80" s="957"/>
      <c r="AD80" s="957"/>
      <c r="AE80" s="957"/>
      <c r="AF80" s="957"/>
      <c r="AG80" s="957"/>
      <c r="AH80" s="957"/>
      <c r="AI80" s="957"/>
      <c r="AJ80" s="957"/>
      <c r="AK80" s="957"/>
      <c r="AL80" s="957"/>
      <c r="AM80" s="957"/>
      <c r="AN80" s="957"/>
      <c r="AO80" s="957"/>
      <c r="AP80" s="957"/>
      <c r="AQ80" s="957"/>
      <c r="AR80" s="957"/>
      <c r="AS80" s="957"/>
      <c r="AT80" s="957"/>
      <c r="AU80" s="957"/>
      <c r="AV80" s="957"/>
      <c r="AW80" s="957"/>
      <c r="AX80" s="957"/>
      <c r="AY80" s="957"/>
      <c r="AZ80" s="958"/>
      <c r="BA80" s="958"/>
      <c r="BB80" s="958"/>
      <c r="BC80" s="958"/>
      <c r="BD80" s="959"/>
      <c r="BE80" s="234"/>
      <c r="BF80" s="234"/>
      <c r="BG80" s="234"/>
      <c r="BH80" s="234"/>
      <c r="BI80" s="234"/>
      <c r="BJ80" s="234"/>
      <c r="BK80" s="234"/>
      <c r="BL80" s="234"/>
      <c r="BM80" s="234"/>
      <c r="BN80" s="234"/>
      <c r="BO80" s="234"/>
      <c r="BP80" s="234"/>
      <c r="BQ80" s="231">
        <v>74</v>
      </c>
      <c r="BR80" s="236"/>
      <c r="BS80" s="932"/>
      <c r="BT80" s="933"/>
      <c r="BU80" s="933"/>
      <c r="BV80" s="933"/>
      <c r="BW80" s="933"/>
      <c r="BX80" s="933"/>
      <c r="BY80" s="933"/>
      <c r="BZ80" s="933"/>
      <c r="CA80" s="933"/>
      <c r="CB80" s="933"/>
      <c r="CC80" s="933"/>
      <c r="CD80" s="933"/>
      <c r="CE80" s="933"/>
      <c r="CF80" s="933"/>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2"/>
      <c r="DW80" s="933"/>
      <c r="DX80" s="933"/>
      <c r="DY80" s="933"/>
      <c r="DZ80" s="934"/>
      <c r="EA80" s="224"/>
    </row>
    <row r="81" spans="1:131" ht="26.25" customHeight="1" x14ac:dyDescent="0.15">
      <c r="A81" s="231">
        <v>14</v>
      </c>
      <c r="B81" s="960"/>
      <c r="C81" s="961"/>
      <c r="D81" s="961"/>
      <c r="E81" s="961"/>
      <c r="F81" s="961"/>
      <c r="G81" s="961"/>
      <c r="H81" s="961"/>
      <c r="I81" s="961"/>
      <c r="J81" s="961"/>
      <c r="K81" s="961"/>
      <c r="L81" s="961"/>
      <c r="M81" s="961"/>
      <c r="N81" s="961"/>
      <c r="O81" s="961"/>
      <c r="P81" s="962"/>
      <c r="Q81" s="963"/>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7"/>
      <c r="AQ81" s="957"/>
      <c r="AR81" s="957"/>
      <c r="AS81" s="957"/>
      <c r="AT81" s="957"/>
      <c r="AU81" s="957"/>
      <c r="AV81" s="957"/>
      <c r="AW81" s="957"/>
      <c r="AX81" s="957"/>
      <c r="AY81" s="957"/>
      <c r="AZ81" s="958"/>
      <c r="BA81" s="958"/>
      <c r="BB81" s="958"/>
      <c r="BC81" s="958"/>
      <c r="BD81" s="959"/>
      <c r="BE81" s="234"/>
      <c r="BF81" s="234"/>
      <c r="BG81" s="234"/>
      <c r="BH81" s="234"/>
      <c r="BI81" s="234"/>
      <c r="BJ81" s="234"/>
      <c r="BK81" s="234"/>
      <c r="BL81" s="234"/>
      <c r="BM81" s="234"/>
      <c r="BN81" s="234"/>
      <c r="BO81" s="234"/>
      <c r="BP81" s="234"/>
      <c r="BQ81" s="231">
        <v>75</v>
      </c>
      <c r="BR81" s="236"/>
      <c r="BS81" s="932"/>
      <c r="BT81" s="933"/>
      <c r="BU81" s="933"/>
      <c r="BV81" s="933"/>
      <c r="BW81" s="933"/>
      <c r="BX81" s="933"/>
      <c r="BY81" s="933"/>
      <c r="BZ81" s="933"/>
      <c r="CA81" s="933"/>
      <c r="CB81" s="933"/>
      <c r="CC81" s="933"/>
      <c r="CD81" s="933"/>
      <c r="CE81" s="933"/>
      <c r="CF81" s="933"/>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2"/>
      <c r="DW81" s="933"/>
      <c r="DX81" s="933"/>
      <c r="DY81" s="933"/>
      <c r="DZ81" s="934"/>
      <c r="EA81" s="224"/>
    </row>
    <row r="82" spans="1:131" ht="26.25" customHeight="1" x14ac:dyDescent="0.15">
      <c r="A82" s="231">
        <v>15</v>
      </c>
      <c r="B82" s="960"/>
      <c r="C82" s="961"/>
      <c r="D82" s="961"/>
      <c r="E82" s="961"/>
      <c r="F82" s="961"/>
      <c r="G82" s="961"/>
      <c r="H82" s="961"/>
      <c r="I82" s="961"/>
      <c r="J82" s="961"/>
      <c r="K82" s="961"/>
      <c r="L82" s="961"/>
      <c r="M82" s="961"/>
      <c r="N82" s="961"/>
      <c r="O82" s="961"/>
      <c r="P82" s="962"/>
      <c r="Q82" s="963"/>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57"/>
      <c r="AO82" s="957"/>
      <c r="AP82" s="957"/>
      <c r="AQ82" s="957"/>
      <c r="AR82" s="957"/>
      <c r="AS82" s="957"/>
      <c r="AT82" s="957"/>
      <c r="AU82" s="957"/>
      <c r="AV82" s="957"/>
      <c r="AW82" s="957"/>
      <c r="AX82" s="957"/>
      <c r="AY82" s="957"/>
      <c r="AZ82" s="958"/>
      <c r="BA82" s="958"/>
      <c r="BB82" s="958"/>
      <c r="BC82" s="958"/>
      <c r="BD82" s="959"/>
      <c r="BE82" s="234"/>
      <c r="BF82" s="234"/>
      <c r="BG82" s="234"/>
      <c r="BH82" s="234"/>
      <c r="BI82" s="234"/>
      <c r="BJ82" s="234"/>
      <c r="BK82" s="234"/>
      <c r="BL82" s="234"/>
      <c r="BM82" s="234"/>
      <c r="BN82" s="234"/>
      <c r="BO82" s="234"/>
      <c r="BP82" s="234"/>
      <c r="BQ82" s="231">
        <v>76</v>
      </c>
      <c r="BR82" s="236"/>
      <c r="BS82" s="932"/>
      <c r="BT82" s="933"/>
      <c r="BU82" s="933"/>
      <c r="BV82" s="933"/>
      <c r="BW82" s="933"/>
      <c r="BX82" s="933"/>
      <c r="BY82" s="933"/>
      <c r="BZ82" s="933"/>
      <c r="CA82" s="933"/>
      <c r="CB82" s="933"/>
      <c r="CC82" s="933"/>
      <c r="CD82" s="933"/>
      <c r="CE82" s="933"/>
      <c r="CF82" s="933"/>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2"/>
      <c r="DW82" s="933"/>
      <c r="DX82" s="933"/>
      <c r="DY82" s="933"/>
      <c r="DZ82" s="934"/>
      <c r="EA82" s="224"/>
    </row>
    <row r="83" spans="1:131" ht="26.25" customHeight="1" x14ac:dyDescent="0.15">
      <c r="A83" s="231">
        <v>16</v>
      </c>
      <c r="B83" s="960"/>
      <c r="C83" s="961"/>
      <c r="D83" s="961"/>
      <c r="E83" s="961"/>
      <c r="F83" s="961"/>
      <c r="G83" s="961"/>
      <c r="H83" s="961"/>
      <c r="I83" s="961"/>
      <c r="J83" s="961"/>
      <c r="K83" s="961"/>
      <c r="L83" s="961"/>
      <c r="M83" s="961"/>
      <c r="N83" s="961"/>
      <c r="O83" s="961"/>
      <c r="P83" s="962"/>
      <c r="Q83" s="963"/>
      <c r="R83" s="957"/>
      <c r="S83" s="957"/>
      <c r="T83" s="957"/>
      <c r="U83" s="957"/>
      <c r="V83" s="957"/>
      <c r="W83" s="957"/>
      <c r="X83" s="957"/>
      <c r="Y83" s="957"/>
      <c r="Z83" s="957"/>
      <c r="AA83" s="957"/>
      <c r="AB83" s="957"/>
      <c r="AC83" s="957"/>
      <c r="AD83" s="957"/>
      <c r="AE83" s="957"/>
      <c r="AF83" s="957"/>
      <c r="AG83" s="957"/>
      <c r="AH83" s="957"/>
      <c r="AI83" s="957"/>
      <c r="AJ83" s="957"/>
      <c r="AK83" s="957"/>
      <c r="AL83" s="957"/>
      <c r="AM83" s="957"/>
      <c r="AN83" s="957"/>
      <c r="AO83" s="957"/>
      <c r="AP83" s="957"/>
      <c r="AQ83" s="957"/>
      <c r="AR83" s="957"/>
      <c r="AS83" s="957"/>
      <c r="AT83" s="957"/>
      <c r="AU83" s="957"/>
      <c r="AV83" s="957"/>
      <c r="AW83" s="957"/>
      <c r="AX83" s="957"/>
      <c r="AY83" s="957"/>
      <c r="AZ83" s="958"/>
      <c r="BA83" s="958"/>
      <c r="BB83" s="958"/>
      <c r="BC83" s="958"/>
      <c r="BD83" s="959"/>
      <c r="BE83" s="234"/>
      <c r="BF83" s="234"/>
      <c r="BG83" s="234"/>
      <c r="BH83" s="234"/>
      <c r="BI83" s="234"/>
      <c r="BJ83" s="234"/>
      <c r="BK83" s="234"/>
      <c r="BL83" s="234"/>
      <c r="BM83" s="234"/>
      <c r="BN83" s="234"/>
      <c r="BO83" s="234"/>
      <c r="BP83" s="234"/>
      <c r="BQ83" s="231">
        <v>77</v>
      </c>
      <c r="BR83" s="236"/>
      <c r="BS83" s="932"/>
      <c r="BT83" s="933"/>
      <c r="BU83" s="933"/>
      <c r="BV83" s="933"/>
      <c r="BW83" s="933"/>
      <c r="BX83" s="933"/>
      <c r="BY83" s="933"/>
      <c r="BZ83" s="933"/>
      <c r="CA83" s="933"/>
      <c r="CB83" s="933"/>
      <c r="CC83" s="933"/>
      <c r="CD83" s="933"/>
      <c r="CE83" s="933"/>
      <c r="CF83" s="933"/>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2"/>
      <c r="DW83" s="933"/>
      <c r="DX83" s="933"/>
      <c r="DY83" s="933"/>
      <c r="DZ83" s="934"/>
      <c r="EA83" s="224"/>
    </row>
    <row r="84" spans="1:131" ht="26.25" customHeight="1" x14ac:dyDescent="0.15">
      <c r="A84" s="231">
        <v>17</v>
      </c>
      <c r="B84" s="960"/>
      <c r="C84" s="961"/>
      <c r="D84" s="961"/>
      <c r="E84" s="961"/>
      <c r="F84" s="961"/>
      <c r="G84" s="961"/>
      <c r="H84" s="961"/>
      <c r="I84" s="961"/>
      <c r="J84" s="961"/>
      <c r="K84" s="961"/>
      <c r="L84" s="961"/>
      <c r="M84" s="961"/>
      <c r="N84" s="961"/>
      <c r="O84" s="961"/>
      <c r="P84" s="962"/>
      <c r="Q84" s="963"/>
      <c r="R84" s="957"/>
      <c r="S84" s="957"/>
      <c r="T84" s="957"/>
      <c r="U84" s="957"/>
      <c r="V84" s="957"/>
      <c r="W84" s="957"/>
      <c r="X84" s="957"/>
      <c r="Y84" s="957"/>
      <c r="Z84" s="957"/>
      <c r="AA84" s="957"/>
      <c r="AB84" s="957"/>
      <c r="AC84" s="957"/>
      <c r="AD84" s="957"/>
      <c r="AE84" s="957"/>
      <c r="AF84" s="957"/>
      <c r="AG84" s="957"/>
      <c r="AH84" s="957"/>
      <c r="AI84" s="957"/>
      <c r="AJ84" s="957"/>
      <c r="AK84" s="957"/>
      <c r="AL84" s="957"/>
      <c r="AM84" s="957"/>
      <c r="AN84" s="957"/>
      <c r="AO84" s="957"/>
      <c r="AP84" s="957"/>
      <c r="AQ84" s="957"/>
      <c r="AR84" s="957"/>
      <c r="AS84" s="957"/>
      <c r="AT84" s="957"/>
      <c r="AU84" s="957"/>
      <c r="AV84" s="957"/>
      <c r="AW84" s="957"/>
      <c r="AX84" s="957"/>
      <c r="AY84" s="957"/>
      <c r="AZ84" s="958"/>
      <c r="BA84" s="958"/>
      <c r="BB84" s="958"/>
      <c r="BC84" s="958"/>
      <c r="BD84" s="959"/>
      <c r="BE84" s="234"/>
      <c r="BF84" s="234"/>
      <c r="BG84" s="234"/>
      <c r="BH84" s="234"/>
      <c r="BI84" s="234"/>
      <c r="BJ84" s="234"/>
      <c r="BK84" s="234"/>
      <c r="BL84" s="234"/>
      <c r="BM84" s="234"/>
      <c r="BN84" s="234"/>
      <c r="BO84" s="234"/>
      <c r="BP84" s="234"/>
      <c r="BQ84" s="231">
        <v>78</v>
      </c>
      <c r="BR84" s="236"/>
      <c r="BS84" s="932"/>
      <c r="BT84" s="933"/>
      <c r="BU84" s="933"/>
      <c r="BV84" s="933"/>
      <c r="BW84" s="933"/>
      <c r="BX84" s="933"/>
      <c r="BY84" s="933"/>
      <c r="BZ84" s="933"/>
      <c r="CA84" s="933"/>
      <c r="CB84" s="933"/>
      <c r="CC84" s="933"/>
      <c r="CD84" s="933"/>
      <c r="CE84" s="933"/>
      <c r="CF84" s="933"/>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2"/>
      <c r="DW84" s="933"/>
      <c r="DX84" s="933"/>
      <c r="DY84" s="933"/>
      <c r="DZ84" s="934"/>
      <c r="EA84" s="224"/>
    </row>
    <row r="85" spans="1:131" ht="26.25" customHeight="1" x14ac:dyDescent="0.15">
      <c r="A85" s="231">
        <v>18</v>
      </c>
      <c r="B85" s="960"/>
      <c r="C85" s="961"/>
      <c r="D85" s="961"/>
      <c r="E85" s="961"/>
      <c r="F85" s="961"/>
      <c r="G85" s="961"/>
      <c r="H85" s="961"/>
      <c r="I85" s="961"/>
      <c r="J85" s="961"/>
      <c r="K85" s="961"/>
      <c r="L85" s="961"/>
      <c r="M85" s="961"/>
      <c r="N85" s="961"/>
      <c r="O85" s="961"/>
      <c r="P85" s="962"/>
      <c r="Q85" s="963"/>
      <c r="R85" s="957"/>
      <c r="S85" s="957"/>
      <c r="T85" s="957"/>
      <c r="U85" s="957"/>
      <c r="V85" s="957"/>
      <c r="W85" s="957"/>
      <c r="X85" s="957"/>
      <c r="Y85" s="957"/>
      <c r="Z85" s="957"/>
      <c r="AA85" s="957"/>
      <c r="AB85" s="957"/>
      <c r="AC85" s="957"/>
      <c r="AD85" s="957"/>
      <c r="AE85" s="957"/>
      <c r="AF85" s="957"/>
      <c r="AG85" s="957"/>
      <c r="AH85" s="957"/>
      <c r="AI85" s="957"/>
      <c r="AJ85" s="957"/>
      <c r="AK85" s="957"/>
      <c r="AL85" s="957"/>
      <c r="AM85" s="957"/>
      <c r="AN85" s="957"/>
      <c r="AO85" s="957"/>
      <c r="AP85" s="957"/>
      <c r="AQ85" s="957"/>
      <c r="AR85" s="957"/>
      <c r="AS85" s="957"/>
      <c r="AT85" s="957"/>
      <c r="AU85" s="957"/>
      <c r="AV85" s="957"/>
      <c r="AW85" s="957"/>
      <c r="AX85" s="957"/>
      <c r="AY85" s="957"/>
      <c r="AZ85" s="958"/>
      <c r="BA85" s="958"/>
      <c r="BB85" s="958"/>
      <c r="BC85" s="958"/>
      <c r="BD85" s="959"/>
      <c r="BE85" s="234"/>
      <c r="BF85" s="234"/>
      <c r="BG85" s="234"/>
      <c r="BH85" s="234"/>
      <c r="BI85" s="234"/>
      <c r="BJ85" s="234"/>
      <c r="BK85" s="234"/>
      <c r="BL85" s="234"/>
      <c r="BM85" s="234"/>
      <c r="BN85" s="234"/>
      <c r="BO85" s="234"/>
      <c r="BP85" s="234"/>
      <c r="BQ85" s="231">
        <v>79</v>
      </c>
      <c r="BR85" s="236"/>
      <c r="BS85" s="932"/>
      <c r="BT85" s="933"/>
      <c r="BU85" s="933"/>
      <c r="BV85" s="933"/>
      <c r="BW85" s="933"/>
      <c r="BX85" s="933"/>
      <c r="BY85" s="933"/>
      <c r="BZ85" s="933"/>
      <c r="CA85" s="933"/>
      <c r="CB85" s="933"/>
      <c r="CC85" s="933"/>
      <c r="CD85" s="933"/>
      <c r="CE85" s="933"/>
      <c r="CF85" s="933"/>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2"/>
      <c r="DW85" s="933"/>
      <c r="DX85" s="933"/>
      <c r="DY85" s="933"/>
      <c r="DZ85" s="934"/>
      <c r="EA85" s="224"/>
    </row>
    <row r="86" spans="1:131" ht="26.25" customHeight="1" x14ac:dyDescent="0.15">
      <c r="A86" s="231">
        <v>19</v>
      </c>
      <c r="B86" s="960"/>
      <c r="C86" s="961"/>
      <c r="D86" s="961"/>
      <c r="E86" s="961"/>
      <c r="F86" s="961"/>
      <c r="G86" s="961"/>
      <c r="H86" s="961"/>
      <c r="I86" s="961"/>
      <c r="J86" s="961"/>
      <c r="K86" s="961"/>
      <c r="L86" s="961"/>
      <c r="M86" s="961"/>
      <c r="N86" s="961"/>
      <c r="O86" s="961"/>
      <c r="P86" s="962"/>
      <c r="Q86" s="963"/>
      <c r="R86" s="957"/>
      <c r="S86" s="957"/>
      <c r="T86" s="957"/>
      <c r="U86" s="957"/>
      <c r="V86" s="957"/>
      <c r="W86" s="957"/>
      <c r="X86" s="957"/>
      <c r="Y86" s="957"/>
      <c r="Z86" s="957"/>
      <c r="AA86" s="957"/>
      <c r="AB86" s="957"/>
      <c r="AC86" s="957"/>
      <c r="AD86" s="957"/>
      <c r="AE86" s="957"/>
      <c r="AF86" s="957"/>
      <c r="AG86" s="957"/>
      <c r="AH86" s="957"/>
      <c r="AI86" s="957"/>
      <c r="AJ86" s="957"/>
      <c r="AK86" s="957"/>
      <c r="AL86" s="957"/>
      <c r="AM86" s="957"/>
      <c r="AN86" s="957"/>
      <c r="AO86" s="957"/>
      <c r="AP86" s="957"/>
      <c r="AQ86" s="957"/>
      <c r="AR86" s="957"/>
      <c r="AS86" s="957"/>
      <c r="AT86" s="957"/>
      <c r="AU86" s="957"/>
      <c r="AV86" s="957"/>
      <c r="AW86" s="957"/>
      <c r="AX86" s="957"/>
      <c r="AY86" s="957"/>
      <c r="AZ86" s="958"/>
      <c r="BA86" s="958"/>
      <c r="BB86" s="958"/>
      <c r="BC86" s="958"/>
      <c r="BD86" s="959"/>
      <c r="BE86" s="234"/>
      <c r="BF86" s="234"/>
      <c r="BG86" s="234"/>
      <c r="BH86" s="234"/>
      <c r="BI86" s="234"/>
      <c r="BJ86" s="234"/>
      <c r="BK86" s="234"/>
      <c r="BL86" s="234"/>
      <c r="BM86" s="234"/>
      <c r="BN86" s="234"/>
      <c r="BO86" s="234"/>
      <c r="BP86" s="234"/>
      <c r="BQ86" s="231">
        <v>80</v>
      </c>
      <c r="BR86" s="236"/>
      <c r="BS86" s="932"/>
      <c r="BT86" s="933"/>
      <c r="BU86" s="933"/>
      <c r="BV86" s="933"/>
      <c r="BW86" s="933"/>
      <c r="BX86" s="933"/>
      <c r="BY86" s="933"/>
      <c r="BZ86" s="933"/>
      <c r="CA86" s="933"/>
      <c r="CB86" s="933"/>
      <c r="CC86" s="933"/>
      <c r="CD86" s="933"/>
      <c r="CE86" s="933"/>
      <c r="CF86" s="933"/>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2"/>
      <c r="DW86" s="933"/>
      <c r="DX86" s="933"/>
      <c r="DY86" s="933"/>
      <c r="DZ86" s="934"/>
      <c r="EA86" s="224"/>
    </row>
    <row r="87" spans="1:131" ht="26.25" customHeight="1" x14ac:dyDescent="0.15">
      <c r="A87" s="237">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34"/>
      <c r="BF87" s="234"/>
      <c r="BG87" s="234"/>
      <c r="BH87" s="234"/>
      <c r="BI87" s="234"/>
      <c r="BJ87" s="234"/>
      <c r="BK87" s="234"/>
      <c r="BL87" s="234"/>
      <c r="BM87" s="234"/>
      <c r="BN87" s="234"/>
      <c r="BO87" s="234"/>
      <c r="BP87" s="234"/>
      <c r="BQ87" s="231">
        <v>81</v>
      </c>
      <c r="BR87" s="236"/>
      <c r="BS87" s="932"/>
      <c r="BT87" s="933"/>
      <c r="BU87" s="933"/>
      <c r="BV87" s="933"/>
      <c r="BW87" s="933"/>
      <c r="BX87" s="933"/>
      <c r="BY87" s="933"/>
      <c r="BZ87" s="933"/>
      <c r="CA87" s="933"/>
      <c r="CB87" s="933"/>
      <c r="CC87" s="933"/>
      <c r="CD87" s="933"/>
      <c r="CE87" s="933"/>
      <c r="CF87" s="933"/>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2"/>
      <c r="DW87" s="933"/>
      <c r="DX87" s="933"/>
      <c r="DY87" s="933"/>
      <c r="DZ87" s="934"/>
      <c r="EA87" s="224"/>
    </row>
    <row r="88" spans="1:131" ht="26.25" customHeight="1" thickBot="1" x14ac:dyDescent="0.2">
      <c r="A88" s="233" t="s">
        <v>394</v>
      </c>
      <c r="B88" s="935" t="s">
        <v>420</v>
      </c>
      <c r="C88" s="936"/>
      <c r="D88" s="936"/>
      <c r="E88" s="936"/>
      <c r="F88" s="936"/>
      <c r="G88" s="936"/>
      <c r="H88" s="936"/>
      <c r="I88" s="936"/>
      <c r="J88" s="936"/>
      <c r="K88" s="936"/>
      <c r="L88" s="936"/>
      <c r="M88" s="936"/>
      <c r="N88" s="936"/>
      <c r="O88" s="936"/>
      <c r="P88" s="937"/>
      <c r="Q88" s="948"/>
      <c r="R88" s="949"/>
      <c r="S88" s="949"/>
      <c r="T88" s="949"/>
      <c r="U88" s="949"/>
      <c r="V88" s="949"/>
      <c r="W88" s="949"/>
      <c r="X88" s="949"/>
      <c r="Y88" s="949"/>
      <c r="Z88" s="949"/>
      <c r="AA88" s="949"/>
      <c r="AB88" s="949"/>
      <c r="AC88" s="949"/>
      <c r="AD88" s="949"/>
      <c r="AE88" s="949"/>
      <c r="AF88" s="945">
        <f>SUM(AF68:AJ87)</f>
        <v>15755</v>
      </c>
      <c r="AG88" s="945"/>
      <c r="AH88" s="945"/>
      <c r="AI88" s="945"/>
      <c r="AJ88" s="945"/>
      <c r="AK88" s="949"/>
      <c r="AL88" s="949"/>
      <c r="AM88" s="949"/>
      <c r="AN88" s="949"/>
      <c r="AO88" s="949"/>
      <c r="AP88" s="945">
        <f>SUM(AP68:AP87)</f>
        <v>3662</v>
      </c>
      <c r="AQ88" s="945"/>
      <c r="AR88" s="945"/>
      <c r="AS88" s="945"/>
      <c r="AT88" s="945"/>
      <c r="AU88" s="945">
        <f>SUM(AU68:AU87)</f>
        <v>55</v>
      </c>
      <c r="AV88" s="945"/>
      <c r="AW88" s="945"/>
      <c r="AX88" s="945"/>
      <c r="AY88" s="945"/>
      <c r="AZ88" s="946"/>
      <c r="BA88" s="946"/>
      <c r="BB88" s="946"/>
      <c r="BC88" s="946"/>
      <c r="BD88" s="947"/>
      <c r="BE88" s="234"/>
      <c r="BF88" s="234"/>
      <c r="BG88" s="234"/>
      <c r="BH88" s="234"/>
      <c r="BI88" s="234"/>
      <c r="BJ88" s="234"/>
      <c r="BK88" s="234"/>
      <c r="BL88" s="234"/>
      <c r="BM88" s="234"/>
      <c r="BN88" s="234"/>
      <c r="BO88" s="234"/>
      <c r="BP88" s="234"/>
      <c r="BQ88" s="231">
        <v>82</v>
      </c>
      <c r="BR88" s="236"/>
      <c r="BS88" s="932"/>
      <c r="BT88" s="933"/>
      <c r="BU88" s="933"/>
      <c r="BV88" s="933"/>
      <c r="BW88" s="933"/>
      <c r="BX88" s="933"/>
      <c r="BY88" s="933"/>
      <c r="BZ88" s="933"/>
      <c r="CA88" s="933"/>
      <c r="CB88" s="933"/>
      <c r="CC88" s="933"/>
      <c r="CD88" s="933"/>
      <c r="CE88" s="933"/>
      <c r="CF88" s="933"/>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2"/>
      <c r="DW88" s="933"/>
      <c r="DX88" s="933"/>
      <c r="DY88" s="933"/>
      <c r="DZ88" s="934"/>
      <c r="EA88" s="224"/>
    </row>
    <row r="89" spans="1:131" ht="26.25" hidden="1" customHeight="1" x14ac:dyDescent="0.15">
      <c r="A89" s="238"/>
      <c r="B89" s="239"/>
      <c r="C89" s="239"/>
      <c r="D89" s="239"/>
      <c r="E89" s="239"/>
      <c r="F89" s="239"/>
      <c r="G89" s="239"/>
      <c r="H89" s="239"/>
      <c r="I89" s="239"/>
      <c r="J89" s="239"/>
      <c r="K89" s="239"/>
      <c r="L89" s="239"/>
      <c r="M89" s="239"/>
      <c r="N89" s="239"/>
      <c r="O89" s="239"/>
      <c r="P89" s="239"/>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1"/>
      <c r="BA89" s="241"/>
      <c r="BB89" s="241"/>
      <c r="BC89" s="241"/>
      <c r="BD89" s="241"/>
      <c r="BE89" s="234"/>
      <c r="BF89" s="234"/>
      <c r="BG89" s="234"/>
      <c r="BH89" s="234"/>
      <c r="BI89" s="234"/>
      <c r="BJ89" s="234"/>
      <c r="BK89" s="234"/>
      <c r="BL89" s="234"/>
      <c r="BM89" s="234"/>
      <c r="BN89" s="234"/>
      <c r="BO89" s="234"/>
      <c r="BP89" s="234"/>
      <c r="BQ89" s="231">
        <v>83</v>
      </c>
      <c r="BR89" s="236"/>
      <c r="BS89" s="932"/>
      <c r="BT89" s="933"/>
      <c r="BU89" s="933"/>
      <c r="BV89" s="933"/>
      <c r="BW89" s="933"/>
      <c r="BX89" s="933"/>
      <c r="BY89" s="933"/>
      <c r="BZ89" s="933"/>
      <c r="CA89" s="933"/>
      <c r="CB89" s="933"/>
      <c r="CC89" s="933"/>
      <c r="CD89" s="933"/>
      <c r="CE89" s="933"/>
      <c r="CF89" s="933"/>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2"/>
      <c r="DW89" s="933"/>
      <c r="DX89" s="933"/>
      <c r="DY89" s="933"/>
      <c r="DZ89" s="934"/>
      <c r="EA89" s="224"/>
    </row>
    <row r="90" spans="1:131" ht="26.25" hidden="1" customHeight="1" x14ac:dyDescent="0.15">
      <c r="A90" s="238"/>
      <c r="B90" s="239"/>
      <c r="C90" s="239"/>
      <c r="D90" s="239"/>
      <c r="E90" s="239"/>
      <c r="F90" s="239"/>
      <c r="G90" s="239"/>
      <c r="H90" s="239"/>
      <c r="I90" s="239"/>
      <c r="J90" s="239"/>
      <c r="K90" s="239"/>
      <c r="L90" s="239"/>
      <c r="M90" s="239"/>
      <c r="N90" s="239"/>
      <c r="O90" s="239"/>
      <c r="P90" s="239"/>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1"/>
      <c r="BA90" s="241"/>
      <c r="BB90" s="241"/>
      <c r="BC90" s="241"/>
      <c r="BD90" s="241"/>
      <c r="BE90" s="234"/>
      <c r="BF90" s="234"/>
      <c r="BG90" s="234"/>
      <c r="BH90" s="234"/>
      <c r="BI90" s="234"/>
      <c r="BJ90" s="234"/>
      <c r="BK90" s="234"/>
      <c r="BL90" s="234"/>
      <c r="BM90" s="234"/>
      <c r="BN90" s="234"/>
      <c r="BO90" s="234"/>
      <c r="BP90" s="234"/>
      <c r="BQ90" s="231">
        <v>84</v>
      </c>
      <c r="BR90" s="236"/>
      <c r="BS90" s="932"/>
      <c r="BT90" s="933"/>
      <c r="BU90" s="933"/>
      <c r="BV90" s="933"/>
      <c r="BW90" s="933"/>
      <c r="BX90" s="933"/>
      <c r="BY90" s="933"/>
      <c r="BZ90" s="933"/>
      <c r="CA90" s="933"/>
      <c r="CB90" s="933"/>
      <c r="CC90" s="933"/>
      <c r="CD90" s="933"/>
      <c r="CE90" s="933"/>
      <c r="CF90" s="933"/>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2"/>
      <c r="DW90" s="933"/>
      <c r="DX90" s="933"/>
      <c r="DY90" s="933"/>
      <c r="DZ90" s="934"/>
      <c r="EA90" s="224"/>
    </row>
    <row r="91" spans="1:131" ht="26.25" hidden="1" customHeight="1" x14ac:dyDescent="0.15">
      <c r="A91" s="238"/>
      <c r="B91" s="239"/>
      <c r="C91" s="239"/>
      <c r="D91" s="239"/>
      <c r="E91" s="239"/>
      <c r="F91" s="239"/>
      <c r="G91" s="239"/>
      <c r="H91" s="239"/>
      <c r="I91" s="239"/>
      <c r="J91" s="239"/>
      <c r="K91" s="239"/>
      <c r="L91" s="239"/>
      <c r="M91" s="239"/>
      <c r="N91" s="239"/>
      <c r="O91" s="239"/>
      <c r="P91" s="239"/>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1"/>
      <c r="BA91" s="241"/>
      <c r="BB91" s="241"/>
      <c r="BC91" s="241"/>
      <c r="BD91" s="241"/>
      <c r="BE91" s="234"/>
      <c r="BF91" s="234"/>
      <c r="BG91" s="234"/>
      <c r="BH91" s="234"/>
      <c r="BI91" s="234"/>
      <c r="BJ91" s="234"/>
      <c r="BK91" s="234"/>
      <c r="BL91" s="234"/>
      <c r="BM91" s="234"/>
      <c r="BN91" s="234"/>
      <c r="BO91" s="234"/>
      <c r="BP91" s="234"/>
      <c r="BQ91" s="231">
        <v>85</v>
      </c>
      <c r="BR91" s="236"/>
      <c r="BS91" s="932"/>
      <c r="BT91" s="933"/>
      <c r="BU91" s="933"/>
      <c r="BV91" s="933"/>
      <c r="BW91" s="933"/>
      <c r="BX91" s="933"/>
      <c r="BY91" s="933"/>
      <c r="BZ91" s="933"/>
      <c r="CA91" s="933"/>
      <c r="CB91" s="933"/>
      <c r="CC91" s="933"/>
      <c r="CD91" s="933"/>
      <c r="CE91" s="933"/>
      <c r="CF91" s="933"/>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2"/>
      <c r="DW91" s="933"/>
      <c r="DX91" s="933"/>
      <c r="DY91" s="933"/>
      <c r="DZ91" s="934"/>
      <c r="EA91" s="224"/>
    </row>
    <row r="92" spans="1:131" ht="26.25" hidden="1" customHeight="1" x14ac:dyDescent="0.15">
      <c r="A92" s="238"/>
      <c r="B92" s="239"/>
      <c r="C92" s="239"/>
      <c r="D92" s="239"/>
      <c r="E92" s="239"/>
      <c r="F92" s="239"/>
      <c r="G92" s="239"/>
      <c r="H92" s="239"/>
      <c r="I92" s="239"/>
      <c r="J92" s="239"/>
      <c r="K92" s="239"/>
      <c r="L92" s="239"/>
      <c r="M92" s="239"/>
      <c r="N92" s="239"/>
      <c r="O92" s="239"/>
      <c r="P92" s="239"/>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1"/>
      <c r="BA92" s="241"/>
      <c r="BB92" s="241"/>
      <c r="BC92" s="241"/>
      <c r="BD92" s="241"/>
      <c r="BE92" s="234"/>
      <c r="BF92" s="234"/>
      <c r="BG92" s="234"/>
      <c r="BH92" s="234"/>
      <c r="BI92" s="234"/>
      <c r="BJ92" s="234"/>
      <c r="BK92" s="234"/>
      <c r="BL92" s="234"/>
      <c r="BM92" s="234"/>
      <c r="BN92" s="234"/>
      <c r="BO92" s="234"/>
      <c r="BP92" s="234"/>
      <c r="BQ92" s="231">
        <v>86</v>
      </c>
      <c r="BR92" s="236"/>
      <c r="BS92" s="932"/>
      <c r="BT92" s="933"/>
      <c r="BU92" s="933"/>
      <c r="BV92" s="933"/>
      <c r="BW92" s="933"/>
      <c r="BX92" s="933"/>
      <c r="BY92" s="933"/>
      <c r="BZ92" s="933"/>
      <c r="CA92" s="933"/>
      <c r="CB92" s="933"/>
      <c r="CC92" s="933"/>
      <c r="CD92" s="933"/>
      <c r="CE92" s="933"/>
      <c r="CF92" s="933"/>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2"/>
      <c r="DW92" s="933"/>
      <c r="DX92" s="933"/>
      <c r="DY92" s="933"/>
      <c r="DZ92" s="934"/>
      <c r="EA92" s="224"/>
    </row>
    <row r="93" spans="1:131" ht="26.25" hidden="1" customHeight="1" x14ac:dyDescent="0.15">
      <c r="A93" s="238"/>
      <c r="B93" s="239"/>
      <c r="C93" s="239"/>
      <c r="D93" s="239"/>
      <c r="E93" s="239"/>
      <c r="F93" s="239"/>
      <c r="G93" s="239"/>
      <c r="H93" s="239"/>
      <c r="I93" s="239"/>
      <c r="J93" s="239"/>
      <c r="K93" s="239"/>
      <c r="L93" s="239"/>
      <c r="M93" s="239"/>
      <c r="N93" s="239"/>
      <c r="O93" s="239"/>
      <c r="P93" s="239"/>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1"/>
      <c r="BA93" s="241"/>
      <c r="BB93" s="241"/>
      <c r="BC93" s="241"/>
      <c r="BD93" s="241"/>
      <c r="BE93" s="234"/>
      <c r="BF93" s="234"/>
      <c r="BG93" s="234"/>
      <c r="BH93" s="234"/>
      <c r="BI93" s="234"/>
      <c r="BJ93" s="234"/>
      <c r="BK93" s="234"/>
      <c r="BL93" s="234"/>
      <c r="BM93" s="234"/>
      <c r="BN93" s="234"/>
      <c r="BO93" s="234"/>
      <c r="BP93" s="234"/>
      <c r="BQ93" s="231">
        <v>87</v>
      </c>
      <c r="BR93" s="236"/>
      <c r="BS93" s="932"/>
      <c r="BT93" s="933"/>
      <c r="BU93" s="933"/>
      <c r="BV93" s="933"/>
      <c r="BW93" s="933"/>
      <c r="BX93" s="933"/>
      <c r="BY93" s="933"/>
      <c r="BZ93" s="933"/>
      <c r="CA93" s="933"/>
      <c r="CB93" s="933"/>
      <c r="CC93" s="933"/>
      <c r="CD93" s="933"/>
      <c r="CE93" s="933"/>
      <c r="CF93" s="933"/>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2"/>
      <c r="DW93" s="933"/>
      <c r="DX93" s="933"/>
      <c r="DY93" s="933"/>
      <c r="DZ93" s="934"/>
      <c r="EA93" s="224"/>
    </row>
    <row r="94" spans="1:131" ht="26.25" hidden="1" customHeight="1" x14ac:dyDescent="0.15">
      <c r="A94" s="238"/>
      <c r="B94" s="239"/>
      <c r="C94" s="239"/>
      <c r="D94" s="239"/>
      <c r="E94" s="239"/>
      <c r="F94" s="239"/>
      <c r="G94" s="239"/>
      <c r="H94" s="239"/>
      <c r="I94" s="239"/>
      <c r="J94" s="239"/>
      <c r="K94" s="239"/>
      <c r="L94" s="239"/>
      <c r="M94" s="239"/>
      <c r="N94" s="239"/>
      <c r="O94" s="239"/>
      <c r="P94" s="239"/>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1"/>
      <c r="BA94" s="241"/>
      <c r="BB94" s="241"/>
      <c r="BC94" s="241"/>
      <c r="BD94" s="241"/>
      <c r="BE94" s="234"/>
      <c r="BF94" s="234"/>
      <c r="BG94" s="234"/>
      <c r="BH94" s="234"/>
      <c r="BI94" s="234"/>
      <c r="BJ94" s="234"/>
      <c r="BK94" s="234"/>
      <c r="BL94" s="234"/>
      <c r="BM94" s="234"/>
      <c r="BN94" s="234"/>
      <c r="BO94" s="234"/>
      <c r="BP94" s="234"/>
      <c r="BQ94" s="231">
        <v>88</v>
      </c>
      <c r="BR94" s="236"/>
      <c r="BS94" s="932"/>
      <c r="BT94" s="933"/>
      <c r="BU94" s="933"/>
      <c r="BV94" s="933"/>
      <c r="BW94" s="933"/>
      <c r="BX94" s="933"/>
      <c r="BY94" s="933"/>
      <c r="BZ94" s="933"/>
      <c r="CA94" s="933"/>
      <c r="CB94" s="933"/>
      <c r="CC94" s="933"/>
      <c r="CD94" s="933"/>
      <c r="CE94" s="933"/>
      <c r="CF94" s="933"/>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2"/>
      <c r="DW94" s="933"/>
      <c r="DX94" s="933"/>
      <c r="DY94" s="933"/>
      <c r="DZ94" s="934"/>
      <c r="EA94" s="224"/>
    </row>
    <row r="95" spans="1:131" ht="26.25" hidden="1" customHeight="1" x14ac:dyDescent="0.15">
      <c r="A95" s="238"/>
      <c r="B95" s="239"/>
      <c r="C95" s="239"/>
      <c r="D95" s="239"/>
      <c r="E95" s="239"/>
      <c r="F95" s="239"/>
      <c r="G95" s="239"/>
      <c r="H95" s="239"/>
      <c r="I95" s="239"/>
      <c r="J95" s="239"/>
      <c r="K95" s="239"/>
      <c r="L95" s="239"/>
      <c r="M95" s="239"/>
      <c r="N95" s="239"/>
      <c r="O95" s="239"/>
      <c r="P95" s="239"/>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1"/>
      <c r="BA95" s="241"/>
      <c r="BB95" s="241"/>
      <c r="BC95" s="241"/>
      <c r="BD95" s="241"/>
      <c r="BE95" s="234"/>
      <c r="BF95" s="234"/>
      <c r="BG95" s="234"/>
      <c r="BH95" s="234"/>
      <c r="BI95" s="234"/>
      <c r="BJ95" s="234"/>
      <c r="BK95" s="234"/>
      <c r="BL95" s="234"/>
      <c r="BM95" s="234"/>
      <c r="BN95" s="234"/>
      <c r="BO95" s="234"/>
      <c r="BP95" s="234"/>
      <c r="BQ95" s="231">
        <v>89</v>
      </c>
      <c r="BR95" s="236"/>
      <c r="BS95" s="932"/>
      <c r="BT95" s="933"/>
      <c r="BU95" s="933"/>
      <c r="BV95" s="933"/>
      <c r="BW95" s="933"/>
      <c r="BX95" s="933"/>
      <c r="BY95" s="933"/>
      <c r="BZ95" s="933"/>
      <c r="CA95" s="933"/>
      <c r="CB95" s="933"/>
      <c r="CC95" s="933"/>
      <c r="CD95" s="933"/>
      <c r="CE95" s="933"/>
      <c r="CF95" s="933"/>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2"/>
      <c r="DW95" s="933"/>
      <c r="DX95" s="933"/>
      <c r="DY95" s="933"/>
      <c r="DZ95" s="934"/>
      <c r="EA95" s="224"/>
    </row>
    <row r="96" spans="1:131" ht="26.25" hidden="1" customHeight="1" x14ac:dyDescent="0.15">
      <c r="A96" s="238"/>
      <c r="B96" s="239"/>
      <c r="C96" s="239"/>
      <c r="D96" s="239"/>
      <c r="E96" s="239"/>
      <c r="F96" s="239"/>
      <c r="G96" s="239"/>
      <c r="H96" s="239"/>
      <c r="I96" s="239"/>
      <c r="J96" s="239"/>
      <c r="K96" s="239"/>
      <c r="L96" s="239"/>
      <c r="M96" s="239"/>
      <c r="N96" s="239"/>
      <c r="O96" s="239"/>
      <c r="P96" s="239"/>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1"/>
      <c r="BA96" s="241"/>
      <c r="BB96" s="241"/>
      <c r="BC96" s="241"/>
      <c r="BD96" s="241"/>
      <c r="BE96" s="234"/>
      <c r="BF96" s="234"/>
      <c r="BG96" s="234"/>
      <c r="BH96" s="234"/>
      <c r="BI96" s="234"/>
      <c r="BJ96" s="234"/>
      <c r="BK96" s="234"/>
      <c r="BL96" s="234"/>
      <c r="BM96" s="234"/>
      <c r="BN96" s="234"/>
      <c r="BO96" s="234"/>
      <c r="BP96" s="234"/>
      <c r="BQ96" s="231">
        <v>90</v>
      </c>
      <c r="BR96" s="236"/>
      <c r="BS96" s="932"/>
      <c r="BT96" s="933"/>
      <c r="BU96" s="933"/>
      <c r="BV96" s="933"/>
      <c r="BW96" s="933"/>
      <c r="BX96" s="933"/>
      <c r="BY96" s="933"/>
      <c r="BZ96" s="933"/>
      <c r="CA96" s="933"/>
      <c r="CB96" s="933"/>
      <c r="CC96" s="933"/>
      <c r="CD96" s="933"/>
      <c r="CE96" s="933"/>
      <c r="CF96" s="933"/>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2"/>
      <c r="DW96" s="933"/>
      <c r="DX96" s="933"/>
      <c r="DY96" s="933"/>
      <c r="DZ96" s="934"/>
      <c r="EA96" s="224"/>
    </row>
    <row r="97" spans="1:131" ht="26.25" hidden="1" customHeight="1" x14ac:dyDescent="0.15">
      <c r="A97" s="238"/>
      <c r="B97" s="239"/>
      <c r="C97" s="239"/>
      <c r="D97" s="239"/>
      <c r="E97" s="239"/>
      <c r="F97" s="239"/>
      <c r="G97" s="239"/>
      <c r="H97" s="239"/>
      <c r="I97" s="239"/>
      <c r="J97" s="239"/>
      <c r="K97" s="239"/>
      <c r="L97" s="239"/>
      <c r="M97" s="239"/>
      <c r="N97" s="239"/>
      <c r="O97" s="239"/>
      <c r="P97" s="239"/>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1"/>
      <c r="BA97" s="241"/>
      <c r="BB97" s="241"/>
      <c r="BC97" s="241"/>
      <c r="BD97" s="241"/>
      <c r="BE97" s="234"/>
      <c r="BF97" s="234"/>
      <c r="BG97" s="234"/>
      <c r="BH97" s="234"/>
      <c r="BI97" s="234"/>
      <c r="BJ97" s="234"/>
      <c r="BK97" s="234"/>
      <c r="BL97" s="234"/>
      <c r="BM97" s="234"/>
      <c r="BN97" s="234"/>
      <c r="BO97" s="234"/>
      <c r="BP97" s="234"/>
      <c r="BQ97" s="231">
        <v>91</v>
      </c>
      <c r="BR97" s="236"/>
      <c r="BS97" s="932"/>
      <c r="BT97" s="933"/>
      <c r="BU97" s="933"/>
      <c r="BV97" s="933"/>
      <c r="BW97" s="933"/>
      <c r="BX97" s="933"/>
      <c r="BY97" s="933"/>
      <c r="BZ97" s="933"/>
      <c r="CA97" s="933"/>
      <c r="CB97" s="933"/>
      <c r="CC97" s="933"/>
      <c r="CD97" s="933"/>
      <c r="CE97" s="933"/>
      <c r="CF97" s="933"/>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2"/>
      <c r="DW97" s="933"/>
      <c r="DX97" s="933"/>
      <c r="DY97" s="933"/>
      <c r="DZ97" s="934"/>
      <c r="EA97" s="224"/>
    </row>
    <row r="98" spans="1:131" ht="26.25" hidden="1" customHeight="1" x14ac:dyDescent="0.15">
      <c r="A98" s="238"/>
      <c r="B98" s="239"/>
      <c r="C98" s="239"/>
      <c r="D98" s="239"/>
      <c r="E98" s="239"/>
      <c r="F98" s="239"/>
      <c r="G98" s="239"/>
      <c r="H98" s="239"/>
      <c r="I98" s="239"/>
      <c r="J98" s="239"/>
      <c r="K98" s="239"/>
      <c r="L98" s="239"/>
      <c r="M98" s="239"/>
      <c r="N98" s="239"/>
      <c r="O98" s="239"/>
      <c r="P98" s="239"/>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1"/>
      <c r="BA98" s="241"/>
      <c r="BB98" s="241"/>
      <c r="BC98" s="241"/>
      <c r="BD98" s="241"/>
      <c r="BE98" s="234"/>
      <c r="BF98" s="234"/>
      <c r="BG98" s="234"/>
      <c r="BH98" s="234"/>
      <c r="BI98" s="234"/>
      <c r="BJ98" s="234"/>
      <c r="BK98" s="234"/>
      <c r="BL98" s="234"/>
      <c r="BM98" s="234"/>
      <c r="BN98" s="234"/>
      <c r="BO98" s="234"/>
      <c r="BP98" s="234"/>
      <c r="BQ98" s="231">
        <v>92</v>
      </c>
      <c r="BR98" s="236"/>
      <c r="BS98" s="932"/>
      <c r="BT98" s="933"/>
      <c r="BU98" s="933"/>
      <c r="BV98" s="933"/>
      <c r="BW98" s="933"/>
      <c r="BX98" s="933"/>
      <c r="BY98" s="933"/>
      <c r="BZ98" s="933"/>
      <c r="CA98" s="933"/>
      <c r="CB98" s="933"/>
      <c r="CC98" s="933"/>
      <c r="CD98" s="933"/>
      <c r="CE98" s="933"/>
      <c r="CF98" s="933"/>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2"/>
      <c r="DW98" s="933"/>
      <c r="DX98" s="933"/>
      <c r="DY98" s="933"/>
      <c r="DZ98" s="934"/>
      <c r="EA98" s="224"/>
    </row>
    <row r="99" spans="1:131" ht="26.25" hidden="1" customHeight="1" x14ac:dyDescent="0.15">
      <c r="A99" s="238"/>
      <c r="B99" s="239"/>
      <c r="C99" s="239"/>
      <c r="D99" s="239"/>
      <c r="E99" s="239"/>
      <c r="F99" s="239"/>
      <c r="G99" s="239"/>
      <c r="H99" s="239"/>
      <c r="I99" s="239"/>
      <c r="J99" s="239"/>
      <c r="K99" s="239"/>
      <c r="L99" s="239"/>
      <c r="M99" s="239"/>
      <c r="N99" s="239"/>
      <c r="O99" s="239"/>
      <c r="P99" s="239"/>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1"/>
      <c r="BA99" s="241"/>
      <c r="BB99" s="241"/>
      <c r="BC99" s="241"/>
      <c r="BD99" s="241"/>
      <c r="BE99" s="234"/>
      <c r="BF99" s="234"/>
      <c r="BG99" s="234"/>
      <c r="BH99" s="234"/>
      <c r="BI99" s="234"/>
      <c r="BJ99" s="234"/>
      <c r="BK99" s="234"/>
      <c r="BL99" s="234"/>
      <c r="BM99" s="234"/>
      <c r="BN99" s="234"/>
      <c r="BO99" s="234"/>
      <c r="BP99" s="234"/>
      <c r="BQ99" s="231">
        <v>93</v>
      </c>
      <c r="BR99" s="236"/>
      <c r="BS99" s="932"/>
      <c r="BT99" s="933"/>
      <c r="BU99" s="933"/>
      <c r="BV99" s="933"/>
      <c r="BW99" s="933"/>
      <c r="BX99" s="933"/>
      <c r="BY99" s="933"/>
      <c r="BZ99" s="933"/>
      <c r="CA99" s="933"/>
      <c r="CB99" s="933"/>
      <c r="CC99" s="933"/>
      <c r="CD99" s="933"/>
      <c r="CE99" s="933"/>
      <c r="CF99" s="933"/>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2"/>
      <c r="DW99" s="933"/>
      <c r="DX99" s="933"/>
      <c r="DY99" s="933"/>
      <c r="DZ99" s="934"/>
      <c r="EA99" s="224"/>
    </row>
    <row r="100" spans="1:131" ht="26.25" hidden="1" customHeight="1" x14ac:dyDescent="0.15">
      <c r="A100" s="238"/>
      <c r="B100" s="239"/>
      <c r="C100" s="239"/>
      <c r="D100" s="239"/>
      <c r="E100" s="239"/>
      <c r="F100" s="239"/>
      <c r="G100" s="239"/>
      <c r="H100" s="239"/>
      <c r="I100" s="239"/>
      <c r="J100" s="239"/>
      <c r="K100" s="239"/>
      <c r="L100" s="239"/>
      <c r="M100" s="239"/>
      <c r="N100" s="239"/>
      <c r="O100" s="239"/>
      <c r="P100" s="239"/>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1"/>
      <c r="BA100" s="241"/>
      <c r="BB100" s="241"/>
      <c r="BC100" s="241"/>
      <c r="BD100" s="241"/>
      <c r="BE100" s="234"/>
      <c r="BF100" s="234"/>
      <c r="BG100" s="234"/>
      <c r="BH100" s="234"/>
      <c r="BI100" s="234"/>
      <c r="BJ100" s="234"/>
      <c r="BK100" s="234"/>
      <c r="BL100" s="234"/>
      <c r="BM100" s="234"/>
      <c r="BN100" s="234"/>
      <c r="BO100" s="234"/>
      <c r="BP100" s="234"/>
      <c r="BQ100" s="231">
        <v>94</v>
      </c>
      <c r="BR100" s="236"/>
      <c r="BS100" s="932"/>
      <c r="BT100" s="933"/>
      <c r="BU100" s="933"/>
      <c r="BV100" s="933"/>
      <c r="BW100" s="933"/>
      <c r="BX100" s="933"/>
      <c r="BY100" s="933"/>
      <c r="BZ100" s="933"/>
      <c r="CA100" s="933"/>
      <c r="CB100" s="933"/>
      <c r="CC100" s="933"/>
      <c r="CD100" s="933"/>
      <c r="CE100" s="933"/>
      <c r="CF100" s="933"/>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2"/>
      <c r="DW100" s="933"/>
      <c r="DX100" s="933"/>
      <c r="DY100" s="933"/>
      <c r="DZ100" s="934"/>
      <c r="EA100" s="224"/>
    </row>
    <row r="101" spans="1:131" ht="26.25" hidden="1" customHeight="1" x14ac:dyDescent="0.15">
      <c r="A101" s="238"/>
      <c r="B101" s="239"/>
      <c r="C101" s="239"/>
      <c r="D101" s="239"/>
      <c r="E101" s="239"/>
      <c r="F101" s="239"/>
      <c r="G101" s="239"/>
      <c r="H101" s="239"/>
      <c r="I101" s="239"/>
      <c r="J101" s="239"/>
      <c r="K101" s="239"/>
      <c r="L101" s="239"/>
      <c r="M101" s="239"/>
      <c r="N101" s="239"/>
      <c r="O101" s="239"/>
      <c r="P101" s="239"/>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1"/>
      <c r="BA101" s="241"/>
      <c r="BB101" s="241"/>
      <c r="BC101" s="241"/>
      <c r="BD101" s="241"/>
      <c r="BE101" s="234"/>
      <c r="BF101" s="234"/>
      <c r="BG101" s="234"/>
      <c r="BH101" s="234"/>
      <c r="BI101" s="234"/>
      <c r="BJ101" s="234"/>
      <c r="BK101" s="234"/>
      <c r="BL101" s="234"/>
      <c r="BM101" s="234"/>
      <c r="BN101" s="234"/>
      <c r="BO101" s="234"/>
      <c r="BP101" s="234"/>
      <c r="BQ101" s="231">
        <v>95</v>
      </c>
      <c r="BR101" s="236"/>
      <c r="BS101" s="932"/>
      <c r="BT101" s="933"/>
      <c r="BU101" s="933"/>
      <c r="BV101" s="933"/>
      <c r="BW101" s="933"/>
      <c r="BX101" s="933"/>
      <c r="BY101" s="933"/>
      <c r="BZ101" s="933"/>
      <c r="CA101" s="933"/>
      <c r="CB101" s="933"/>
      <c r="CC101" s="933"/>
      <c r="CD101" s="933"/>
      <c r="CE101" s="933"/>
      <c r="CF101" s="933"/>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2"/>
      <c r="DW101" s="933"/>
      <c r="DX101" s="933"/>
      <c r="DY101" s="933"/>
      <c r="DZ101" s="934"/>
      <c r="EA101" s="224"/>
    </row>
    <row r="102" spans="1:131" ht="26.25" customHeight="1" thickBot="1" x14ac:dyDescent="0.2">
      <c r="A102" s="238"/>
      <c r="B102" s="239"/>
      <c r="C102" s="239"/>
      <c r="D102" s="239"/>
      <c r="E102" s="239"/>
      <c r="F102" s="239"/>
      <c r="G102" s="239"/>
      <c r="H102" s="239"/>
      <c r="I102" s="239"/>
      <c r="J102" s="239"/>
      <c r="K102" s="239"/>
      <c r="L102" s="239"/>
      <c r="M102" s="239"/>
      <c r="N102" s="239"/>
      <c r="O102" s="239"/>
      <c r="P102" s="239"/>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1"/>
      <c r="BA102" s="241"/>
      <c r="BB102" s="241"/>
      <c r="BC102" s="241"/>
      <c r="BD102" s="241"/>
      <c r="BE102" s="234"/>
      <c r="BF102" s="234"/>
      <c r="BG102" s="234"/>
      <c r="BH102" s="234"/>
      <c r="BI102" s="234"/>
      <c r="BJ102" s="234"/>
      <c r="BK102" s="234"/>
      <c r="BL102" s="234"/>
      <c r="BM102" s="234"/>
      <c r="BN102" s="234"/>
      <c r="BO102" s="234"/>
      <c r="BP102" s="234"/>
      <c r="BQ102" s="233" t="s">
        <v>394</v>
      </c>
      <c r="BR102" s="935" t="s">
        <v>421</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24">
        <f>SUM(CR7:CV88)</f>
        <v>86</v>
      </c>
      <c r="CS102" s="925"/>
      <c r="CT102" s="925"/>
      <c r="CU102" s="925"/>
      <c r="CV102" s="926"/>
      <c r="CW102" s="924">
        <f t="shared" ref="CW102" si="0">SUM(CW7:DA88)</f>
        <v>7</v>
      </c>
      <c r="CX102" s="925"/>
      <c r="CY102" s="925"/>
      <c r="CZ102" s="925"/>
      <c r="DA102" s="926"/>
      <c r="DB102" s="924">
        <f t="shared" ref="DB102" si="1">SUM(DB7:DF88)</f>
        <v>0</v>
      </c>
      <c r="DC102" s="925"/>
      <c r="DD102" s="925"/>
      <c r="DE102" s="925"/>
      <c r="DF102" s="926"/>
      <c r="DG102" s="924">
        <f t="shared" ref="DG102" si="2">SUM(DG7:DK88)</f>
        <v>0</v>
      </c>
      <c r="DH102" s="925"/>
      <c r="DI102" s="925"/>
      <c r="DJ102" s="925"/>
      <c r="DK102" s="926"/>
      <c r="DL102" s="924">
        <f t="shared" ref="DL102" si="3">SUM(DL7:DP88)</f>
        <v>0</v>
      </c>
      <c r="DM102" s="925"/>
      <c r="DN102" s="925"/>
      <c r="DO102" s="925"/>
      <c r="DP102" s="926"/>
      <c r="DQ102" s="924">
        <f t="shared" ref="DQ102" si="4">SUM(DQ7:DU88)</f>
        <v>0</v>
      </c>
      <c r="DR102" s="925"/>
      <c r="DS102" s="925"/>
      <c r="DT102" s="925"/>
      <c r="DU102" s="926"/>
      <c r="DV102" s="924">
        <f t="shared" ref="DV102" si="5">SUM(DV7:DZ88)</f>
        <v>0</v>
      </c>
      <c r="DW102" s="925"/>
      <c r="DX102" s="925"/>
      <c r="DY102" s="925"/>
      <c r="DZ102" s="926"/>
      <c r="EA102" s="224"/>
    </row>
    <row r="103" spans="1:131" ht="26.25" customHeight="1" x14ac:dyDescent="0.15">
      <c r="A103" s="238"/>
      <c r="B103" s="239"/>
      <c r="C103" s="239"/>
      <c r="D103" s="239"/>
      <c r="E103" s="239"/>
      <c r="F103" s="239"/>
      <c r="G103" s="239"/>
      <c r="H103" s="239"/>
      <c r="I103" s="239"/>
      <c r="J103" s="239"/>
      <c r="K103" s="239"/>
      <c r="L103" s="239"/>
      <c r="M103" s="239"/>
      <c r="N103" s="239"/>
      <c r="O103" s="239"/>
      <c r="P103" s="239"/>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1"/>
      <c r="BA103" s="241"/>
      <c r="BB103" s="241"/>
      <c r="BC103" s="241"/>
      <c r="BD103" s="241"/>
      <c r="BE103" s="234"/>
      <c r="BF103" s="234"/>
      <c r="BG103" s="234"/>
      <c r="BH103" s="234"/>
      <c r="BI103" s="234"/>
      <c r="BJ103" s="234"/>
      <c r="BK103" s="234"/>
      <c r="BL103" s="234"/>
      <c r="BM103" s="234"/>
      <c r="BN103" s="234"/>
      <c r="BO103" s="234"/>
      <c r="BP103" s="234"/>
      <c r="BQ103" s="927" t="s">
        <v>422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8"/>
      <c r="B104" s="239"/>
      <c r="C104" s="239"/>
      <c r="D104" s="239"/>
      <c r="E104" s="239"/>
      <c r="F104" s="239"/>
      <c r="G104" s="239"/>
      <c r="H104" s="239"/>
      <c r="I104" s="239"/>
      <c r="J104" s="239"/>
      <c r="K104" s="239"/>
      <c r="L104" s="239"/>
      <c r="M104" s="239"/>
      <c r="N104" s="239"/>
      <c r="O104" s="239"/>
      <c r="P104" s="239"/>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1"/>
      <c r="BA104" s="241"/>
      <c r="BB104" s="241"/>
      <c r="BC104" s="241"/>
      <c r="BD104" s="241"/>
      <c r="BE104" s="234"/>
      <c r="BF104" s="234"/>
      <c r="BG104" s="234"/>
      <c r="BH104" s="234"/>
      <c r="BI104" s="234"/>
      <c r="BJ104" s="234"/>
      <c r="BK104" s="234"/>
      <c r="BL104" s="234"/>
      <c r="BM104" s="234"/>
      <c r="BN104" s="234"/>
      <c r="BO104" s="234"/>
      <c r="BP104" s="234"/>
      <c r="BQ104" s="928" t="s">
        <v>423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347" t="s">
        <v>424</v>
      </c>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7" t="s">
        <v>425</v>
      </c>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c r="DB107" s="346"/>
      <c r="DC107" s="346"/>
      <c r="DD107" s="346"/>
      <c r="DE107" s="346"/>
      <c r="DF107" s="346"/>
      <c r="DG107" s="346"/>
      <c r="DH107" s="346"/>
      <c r="DI107" s="346"/>
      <c r="DJ107" s="346"/>
      <c r="DK107" s="346"/>
      <c r="DL107" s="346"/>
      <c r="DM107" s="346"/>
      <c r="DN107" s="346"/>
      <c r="DO107" s="346"/>
      <c r="DP107" s="346"/>
      <c r="DQ107" s="346"/>
      <c r="DR107" s="346"/>
      <c r="DS107" s="346"/>
      <c r="DT107" s="346"/>
      <c r="DU107" s="346"/>
      <c r="DV107" s="346"/>
      <c r="DW107" s="346"/>
      <c r="DX107" s="346"/>
      <c r="DY107" s="346"/>
      <c r="DZ107" s="346"/>
    </row>
    <row r="108" spans="1:131" s="224" customFormat="1" ht="26.25" customHeight="1" x14ac:dyDescent="0.15">
      <c r="A108" s="929" t="s">
        <v>426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429</v>
      </c>
      <c r="AB109" s="883"/>
      <c r="AC109" s="883"/>
      <c r="AD109" s="883"/>
      <c r="AE109" s="884"/>
      <c r="AF109" s="885" t="s">
        <v>430</v>
      </c>
      <c r="AG109" s="883"/>
      <c r="AH109" s="883"/>
      <c r="AI109" s="883"/>
      <c r="AJ109" s="884"/>
      <c r="AK109" s="885" t="s">
        <v>311</v>
      </c>
      <c r="AL109" s="883"/>
      <c r="AM109" s="883"/>
      <c r="AN109" s="883"/>
      <c r="AO109" s="884"/>
      <c r="AP109" s="885" t="s">
        <v>431</v>
      </c>
      <c r="AQ109" s="883"/>
      <c r="AR109" s="883"/>
      <c r="AS109" s="883"/>
      <c r="AT109" s="916"/>
      <c r="AU109" s="882" t="s">
        <v>428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429</v>
      </c>
      <c r="BR109" s="883"/>
      <c r="BS109" s="883"/>
      <c r="BT109" s="883"/>
      <c r="BU109" s="884"/>
      <c r="BV109" s="885" t="s">
        <v>430</v>
      </c>
      <c r="BW109" s="883"/>
      <c r="BX109" s="883"/>
      <c r="BY109" s="883"/>
      <c r="BZ109" s="884"/>
      <c r="CA109" s="885" t="s">
        <v>311</v>
      </c>
      <c r="CB109" s="883"/>
      <c r="CC109" s="883"/>
      <c r="CD109" s="883"/>
      <c r="CE109" s="884"/>
      <c r="CF109" s="923" t="s">
        <v>431</v>
      </c>
      <c r="CG109" s="923"/>
      <c r="CH109" s="923"/>
      <c r="CI109" s="923"/>
      <c r="CJ109" s="923"/>
      <c r="CK109" s="885" t="s">
        <v>432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429</v>
      </c>
      <c r="DH109" s="883"/>
      <c r="DI109" s="883"/>
      <c r="DJ109" s="883"/>
      <c r="DK109" s="884"/>
      <c r="DL109" s="885" t="s">
        <v>430</v>
      </c>
      <c r="DM109" s="883"/>
      <c r="DN109" s="883"/>
      <c r="DO109" s="883"/>
      <c r="DP109" s="884"/>
      <c r="DQ109" s="885" t="s">
        <v>311</v>
      </c>
      <c r="DR109" s="883"/>
      <c r="DS109" s="883"/>
      <c r="DT109" s="883"/>
      <c r="DU109" s="884"/>
      <c r="DV109" s="885" t="s">
        <v>431</v>
      </c>
      <c r="DW109" s="883"/>
      <c r="DX109" s="883"/>
      <c r="DY109" s="883"/>
      <c r="DZ109" s="916"/>
    </row>
    <row r="110" spans="1:131" s="224" customFormat="1" ht="26.25" customHeight="1" x14ac:dyDescent="0.15">
      <c r="A110" s="794" t="s">
        <v>433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864130</v>
      </c>
      <c r="AB110" s="876"/>
      <c r="AC110" s="876"/>
      <c r="AD110" s="876"/>
      <c r="AE110" s="877"/>
      <c r="AF110" s="878">
        <v>917929</v>
      </c>
      <c r="AG110" s="876"/>
      <c r="AH110" s="876"/>
      <c r="AI110" s="876"/>
      <c r="AJ110" s="877"/>
      <c r="AK110" s="878">
        <v>913227</v>
      </c>
      <c r="AL110" s="876"/>
      <c r="AM110" s="876"/>
      <c r="AN110" s="876"/>
      <c r="AO110" s="877"/>
      <c r="AP110" s="879">
        <v>23.1</v>
      </c>
      <c r="AQ110" s="880"/>
      <c r="AR110" s="880"/>
      <c r="AS110" s="880"/>
      <c r="AT110" s="881"/>
      <c r="AU110" s="917" t="s">
        <v>76</v>
      </c>
      <c r="AV110" s="918"/>
      <c r="AW110" s="918"/>
      <c r="AX110" s="918"/>
      <c r="AY110" s="918"/>
      <c r="AZ110" s="827" t="s">
        <v>434</v>
      </c>
      <c r="BA110" s="795"/>
      <c r="BB110" s="795"/>
      <c r="BC110" s="795"/>
      <c r="BD110" s="795"/>
      <c r="BE110" s="795"/>
      <c r="BF110" s="795"/>
      <c r="BG110" s="795"/>
      <c r="BH110" s="795"/>
      <c r="BI110" s="795"/>
      <c r="BJ110" s="795"/>
      <c r="BK110" s="795"/>
      <c r="BL110" s="795"/>
      <c r="BM110" s="795"/>
      <c r="BN110" s="795"/>
      <c r="BO110" s="795"/>
      <c r="BP110" s="796"/>
      <c r="BQ110" s="828">
        <v>5761235</v>
      </c>
      <c r="BR110" s="812"/>
      <c r="BS110" s="812"/>
      <c r="BT110" s="812"/>
      <c r="BU110" s="812"/>
      <c r="BV110" s="812">
        <v>5403148</v>
      </c>
      <c r="BW110" s="812"/>
      <c r="BX110" s="812"/>
      <c r="BY110" s="812"/>
      <c r="BZ110" s="812"/>
      <c r="CA110" s="812">
        <v>4815841</v>
      </c>
      <c r="CB110" s="812"/>
      <c r="CC110" s="812"/>
      <c r="CD110" s="812"/>
      <c r="CE110" s="812"/>
      <c r="CF110" s="850">
        <v>121.8</v>
      </c>
      <c r="CG110" s="851"/>
      <c r="CH110" s="851"/>
      <c r="CI110" s="851"/>
      <c r="CJ110" s="851"/>
      <c r="CK110" s="913" t="s">
        <v>435</v>
      </c>
      <c r="CL110" s="870"/>
      <c r="CM110" s="827" t="s">
        <v>436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28" t="s">
        <v>130</v>
      </c>
      <c r="DH110" s="812"/>
      <c r="DI110" s="812"/>
      <c r="DJ110" s="812"/>
      <c r="DK110" s="812"/>
      <c r="DL110" s="812" t="s">
        <v>130</v>
      </c>
      <c r="DM110" s="812"/>
      <c r="DN110" s="812"/>
      <c r="DO110" s="812"/>
      <c r="DP110" s="812"/>
      <c r="DQ110" s="812" t="s">
        <v>130</v>
      </c>
      <c r="DR110" s="812"/>
      <c r="DS110" s="812"/>
      <c r="DT110" s="812"/>
      <c r="DU110" s="812"/>
      <c r="DV110" s="813" t="s">
        <v>130</v>
      </c>
      <c r="DW110" s="813"/>
      <c r="DX110" s="813"/>
      <c r="DY110" s="813"/>
      <c r="DZ110" s="814"/>
    </row>
    <row r="111" spans="1:131" s="224" customFormat="1" ht="26.25" customHeight="1" x14ac:dyDescent="0.15">
      <c r="A111" s="761" t="s">
        <v>437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899" t="s">
        <v>130</v>
      </c>
      <c r="AB111" s="900"/>
      <c r="AC111" s="900"/>
      <c r="AD111" s="900"/>
      <c r="AE111" s="901"/>
      <c r="AF111" s="902" t="s">
        <v>130</v>
      </c>
      <c r="AG111" s="900"/>
      <c r="AH111" s="900"/>
      <c r="AI111" s="900"/>
      <c r="AJ111" s="901"/>
      <c r="AK111" s="902" t="s">
        <v>130</v>
      </c>
      <c r="AL111" s="900"/>
      <c r="AM111" s="900"/>
      <c r="AN111" s="900"/>
      <c r="AO111" s="901"/>
      <c r="AP111" s="903" t="s">
        <v>130</v>
      </c>
      <c r="AQ111" s="904"/>
      <c r="AR111" s="904"/>
      <c r="AS111" s="904"/>
      <c r="AT111" s="905"/>
      <c r="AU111" s="919"/>
      <c r="AV111" s="920"/>
      <c r="AW111" s="920"/>
      <c r="AX111" s="920"/>
      <c r="AY111" s="920"/>
      <c r="AZ111" s="802" t="s">
        <v>438</v>
      </c>
      <c r="BA111" s="739"/>
      <c r="BB111" s="739"/>
      <c r="BC111" s="739"/>
      <c r="BD111" s="739"/>
      <c r="BE111" s="739"/>
      <c r="BF111" s="739"/>
      <c r="BG111" s="739"/>
      <c r="BH111" s="739"/>
      <c r="BI111" s="739"/>
      <c r="BJ111" s="739"/>
      <c r="BK111" s="739"/>
      <c r="BL111" s="739"/>
      <c r="BM111" s="739"/>
      <c r="BN111" s="739"/>
      <c r="BO111" s="739"/>
      <c r="BP111" s="740"/>
      <c r="BQ111" s="803">
        <v>412836</v>
      </c>
      <c r="BR111" s="804"/>
      <c r="BS111" s="804"/>
      <c r="BT111" s="804"/>
      <c r="BU111" s="804"/>
      <c r="BV111" s="804">
        <v>370348</v>
      </c>
      <c r="BW111" s="804"/>
      <c r="BX111" s="804"/>
      <c r="BY111" s="804"/>
      <c r="BZ111" s="804"/>
      <c r="CA111" s="804">
        <v>327860</v>
      </c>
      <c r="CB111" s="804"/>
      <c r="CC111" s="804"/>
      <c r="CD111" s="804"/>
      <c r="CE111" s="804"/>
      <c r="CF111" s="859">
        <v>8.3000000000000007</v>
      </c>
      <c r="CG111" s="860"/>
      <c r="CH111" s="860"/>
      <c r="CI111" s="860"/>
      <c r="CJ111" s="860"/>
      <c r="CK111" s="914"/>
      <c r="CL111" s="872"/>
      <c r="CM111" s="802" t="s">
        <v>439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130</v>
      </c>
      <c r="DH111" s="804"/>
      <c r="DI111" s="804"/>
      <c r="DJ111" s="804"/>
      <c r="DK111" s="804"/>
      <c r="DL111" s="804" t="s">
        <v>130</v>
      </c>
      <c r="DM111" s="804"/>
      <c r="DN111" s="804"/>
      <c r="DO111" s="804"/>
      <c r="DP111" s="804"/>
      <c r="DQ111" s="804" t="s">
        <v>130</v>
      </c>
      <c r="DR111" s="804"/>
      <c r="DS111" s="804"/>
      <c r="DT111" s="804"/>
      <c r="DU111" s="804"/>
      <c r="DV111" s="781" t="s">
        <v>130</v>
      </c>
      <c r="DW111" s="781"/>
      <c r="DX111" s="781"/>
      <c r="DY111" s="781"/>
      <c r="DZ111" s="782"/>
    </row>
    <row r="112" spans="1:131" s="224" customFormat="1" ht="26.25" customHeight="1" x14ac:dyDescent="0.15">
      <c r="A112" s="906" t="s">
        <v>440</v>
      </c>
      <c r="B112" s="907"/>
      <c r="C112" s="739" t="s">
        <v>441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08" t="s">
        <v>130</v>
      </c>
      <c r="AQ112" s="809"/>
      <c r="AR112" s="809"/>
      <c r="AS112" s="809"/>
      <c r="AT112" s="810"/>
      <c r="AU112" s="919"/>
      <c r="AV112" s="920"/>
      <c r="AW112" s="920"/>
      <c r="AX112" s="920"/>
      <c r="AY112" s="920"/>
      <c r="AZ112" s="802" t="s">
        <v>442</v>
      </c>
      <c r="BA112" s="739"/>
      <c r="BB112" s="739"/>
      <c r="BC112" s="739"/>
      <c r="BD112" s="739"/>
      <c r="BE112" s="739"/>
      <c r="BF112" s="739"/>
      <c r="BG112" s="739"/>
      <c r="BH112" s="739"/>
      <c r="BI112" s="739"/>
      <c r="BJ112" s="739"/>
      <c r="BK112" s="739"/>
      <c r="BL112" s="739"/>
      <c r="BM112" s="739"/>
      <c r="BN112" s="739"/>
      <c r="BO112" s="739"/>
      <c r="BP112" s="740"/>
      <c r="BQ112" s="803">
        <v>1841849</v>
      </c>
      <c r="BR112" s="804"/>
      <c r="BS112" s="804"/>
      <c r="BT112" s="804"/>
      <c r="BU112" s="804"/>
      <c r="BV112" s="804">
        <v>1685515</v>
      </c>
      <c r="BW112" s="804"/>
      <c r="BX112" s="804"/>
      <c r="BY112" s="804"/>
      <c r="BZ112" s="804"/>
      <c r="CA112" s="804">
        <v>1642828</v>
      </c>
      <c r="CB112" s="804"/>
      <c r="CC112" s="804"/>
      <c r="CD112" s="804"/>
      <c r="CE112" s="804"/>
      <c r="CF112" s="859">
        <v>41.6</v>
      </c>
      <c r="CG112" s="860"/>
      <c r="CH112" s="860"/>
      <c r="CI112" s="860"/>
      <c r="CJ112" s="860"/>
      <c r="CK112" s="914"/>
      <c r="CL112" s="872"/>
      <c r="CM112" s="802" t="s">
        <v>443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130</v>
      </c>
      <c r="DH112" s="804"/>
      <c r="DI112" s="804"/>
      <c r="DJ112" s="804"/>
      <c r="DK112" s="804"/>
      <c r="DL112" s="804" t="s">
        <v>130</v>
      </c>
      <c r="DM112" s="804"/>
      <c r="DN112" s="804"/>
      <c r="DO112" s="804"/>
      <c r="DP112" s="804"/>
      <c r="DQ112" s="804" t="s">
        <v>130</v>
      </c>
      <c r="DR112" s="804"/>
      <c r="DS112" s="804"/>
      <c r="DT112" s="804"/>
      <c r="DU112" s="804"/>
      <c r="DV112" s="781" t="s">
        <v>130</v>
      </c>
      <c r="DW112" s="781"/>
      <c r="DX112" s="781"/>
      <c r="DY112" s="781"/>
      <c r="DZ112" s="782"/>
    </row>
    <row r="113" spans="1:130" s="224" customFormat="1" ht="26.25" customHeight="1" x14ac:dyDescent="0.15">
      <c r="A113" s="908"/>
      <c r="B113" s="909"/>
      <c r="C113" s="739" t="s">
        <v>444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99">
        <v>195343</v>
      </c>
      <c r="AB113" s="900"/>
      <c r="AC113" s="900"/>
      <c r="AD113" s="900"/>
      <c r="AE113" s="901"/>
      <c r="AF113" s="902">
        <v>193899</v>
      </c>
      <c r="AG113" s="900"/>
      <c r="AH113" s="900"/>
      <c r="AI113" s="900"/>
      <c r="AJ113" s="901"/>
      <c r="AK113" s="902">
        <v>191849</v>
      </c>
      <c r="AL113" s="900"/>
      <c r="AM113" s="900"/>
      <c r="AN113" s="900"/>
      <c r="AO113" s="901"/>
      <c r="AP113" s="903">
        <v>4.9000000000000004</v>
      </c>
      <c r="AQ113" s="904"/>
      <c r="AR113" s="904"/>
      <c r="AS113" s="904"/>
      <c r="AT113" s="905"/>
      <c r="AU113" s="919"/>
      <c r="AV113" s="920"/>
      <c r="AW113" s="920"/>
      <c r="AX113" s="920"/>
      <c r="AY113" s="920"/>
      <c r="AZ113" s="802" t="s">
        <v>445</v>
      </c>
      <c r="BA113" s="739"/>
      <c r="BB113" s="739"/>
      <c r="BC113" s="739"/>
      <c r="BD113" s="739"/>
      <c r="BE113" s="739"/>
      <c r="BF113" s="739"/>
      <c r="BG113" s="739"/>
      <c r="BH113" s="739"/>
      <c r="BI113" s="739"/>
      <c r="BJ113" s="739"/>
      <c r="BK113" s="739"/>
      <c r="BL113" s="739"/>
      <c r="BM113" s="739"/>
      <c r="BN113" s="739"/>
      <c r="BO113" s="739"/>
      <c r="BP113" s="740"/>
      <c r="BQ113" s="803">
        <v>69008</v>
      </c>
      <c r="BR113" s="804"/>
      <c r="BS113" s="804"/>
      <c r="BT113" s="804"/>
      <c r="BU113" s="804"/>
      <c r="BV113" s="804">
        <v>61790</v>
      </c>
      <c r="BW113" s="804"/>
      <c r="BX113" s="804"/>
      <c r="BY113" s="804"/>
      <c r="BZ113" s="804"/>
      <c r="CA113" s="804">
        <v>55189</v>
      </c>
      <c r="CB113" s="804"/>
      <c r="CC113" s="804"/>
      <c r="CD113" s="804"/>
      <c r="CE113" s="804"/>
      <c r="CF113" s="859">
        <v>1.4</v>
      </c>
      <c r="CG113" s="860"/>
      <c r="CH113" s="860"/>
      <c r="CI113" s="860"/>
      <c r="CJ113" s="860"/>
      <c r="CK113" s="914"/>
      <c r="CL113" s="872"/>
      <c r="CM113" s="802" t="s">
        <v>446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130</v>
      </c>
      <c r="DM113" s="767"/>
      <c r="DN113" s="767"/>
      <c r="DO113" s="767"/>
      <c r="DP113" s="768"/>
      <c r="DQ113" s="769" t="s">
        <v>130</v>
      </c>
      <c r="DR113" s="767"/>
      <c r="DS113" s="767"/>
      <c r="DT113" s="767"/>
      <c r="DU113" s="768"/>
      <c r="DV113" s="808" t="s">
        <v>130</v>
      </c>
      <c r="DW113" s="809"/>
      <c r="DX113" s="809"/>
      <c r="DY113" s="809"/>
      <c r="DZ113" s="810"/>
    </row>
    <row r="114" spans="1:130" s="224" customFormat="1" ht="26.25" customHeight="1" x14ac:dyDescent="0.15">
      <c r="A114" s="908"/>
      <c r="B114" s="909"/>
      <c r="C114" s="739" t="s">
        <v>447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9543</v>
      </c>
      <c r="AB114" s="767"/>
      <c r="AC114" s="767"/>
      <c r="AD114" s="767"/>
      <c r="AE114" s="768"/>
      <c r="AF114" s="769">
        <v>12391</v>
      </c>
      <c r="AG114" s="767"/>
      <c r="AH114" s="767"/>
      <c r="AI114" s="767"/>
      <c r="AJ114" s="768"/>
      <c r="AK114" s="769">
        <v>12767</v>
      </c>
      <c r="AL114" s="767"/>
      <c r="AM114" s="767"/>
      <c r="AN114" s="767"/>
      <c r="AO114" s="768"/>
      <c r="AP114" s="808">
        <v>0.3</v>
      </c>
      <c r="AQ114" s="809"/>
      <c r="AR114" s="809"/>
      <c r="AS114" s="809"/>
      <c r="AT114" s="810"/>
      <c r="AU114" s="919"/>
      <c r="AV114" s="920"/>
      <c r="AW114" s="920"/>
      <c r="AX114" s="920"/>
      <c r="AY114" s="920"/>
      <c r="AZ114" s="802" t="s">
        <v>448</v>
      </c>
      <c r="BA114" s="739"/>
      <c r="BB114" s="739"/>
      <c r="BC114" s="739"/>
      <c r="BD114" s="739"/>
      <c r="BE114" s="739"/>
      <c r="BF114" s="739"/>
      <c r="BG114" s="739"/>
      <c r="BH114" s="739"/>
      <c r="BI114" s="739"/>
      <c r="BJ114" s="739"/>
      <c r="BK114" s="739"/>
      <c r="BL114" s="739"/>
      <c r="BM114" s="739"/>
      <c r="BN114" s="739"/>
      <c r="BO114" s="739"/>
      <c r="BP114" s="740"/>
      <c r="BQ114" s="803">
        <v>805066</v>
      </c>
      <c r="BR114" s="804"/>
      <c r="BS114" s="804"/>
      <c r="BT114" s="804"/>
      <c r="BU114" s="804"/>
      <c r="BV114" s="804">
        <v>781092</v>
      </c>
      <c r="BW114" s="804"/>
      <c r="BX114" s="804"/>
      <c r="BY114" s="804"/>
      <c r="BZ114" s="804"/>
      <c r="CA114" s="804">
        <v>796708</v>
      </c>
      <c r="CB114" s="804"/>
      <c r="CC114" s="804"/>
      <c r="CD114" s="804"/>
      <c r="CE114" s="804"/>
      <c r="CF114" s="859">
        <v>20.2</v>
      </c>
      <c r="CG114" s="860"/>
      <c r="CH114" s="860"/>
      <c r="CI114" s="860"/>
      <c r="CJ114" s="860"/>
      <c r="CK114" s="914"/>
      <c r="CL114" s="872"/>
      <c r="CM114" s="802" t="s">
        <v>449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130</v>
      </c>
      <c r="DM114" s="767"/>
      <c r="DN114" s="767"/>
      <c r="DO114" s="767"/>
      <c r="DP114" s="768"/>
      <c r="DQ114" s="769" t="s">
        <v>130</v>
      </c>
      <c r="DR114" s="767"/>
      <c r="DS114" s="767"/>
      <c r="DT114" s="767"/>
      <c r="DU114" s="768"/>
      <c r="DV114" s="808" t="s">
        <v>130</v>
      </c>
      <c r="DW114" s="809"/>
      <c r="DX114" s="809"/>
      <c r="DY114" s="809"/>
      <c r="DZ114" s="810"/>
    </row>
    <row r="115" spans="1:130" s="224" customFormat="1" ht="26.25" customHeight="1" x14ac:dyDescent="0.15">
      <c r="A115" s="908"/>
      <c r="B115" s="909"/>
      <c r="C115" s="739" t="s">
        <v>450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99">
        <v>49398</v>
      </c>
      <c r="AB115" s="900"/>
      <c r="AC115" s="900"/>
      <c r="AD115" s="900"/>
      <c r="AE115" s="901"/>
      <c r="AF115" s="902">
        <v>42488</v>
      </c>
      <c r="AG115" s="900"/>
      <c r="AH115" s="900"/>
      <c r="AI115" s="900"/>
      <c r="AJ115" s="901"/>
      <c r="AK115" s="902">
        <v>42488</v>
      </c>
      <c r="AL115" s="900"/>
      <c r="AM115" s="900"/>
      <c r="AN115" s="900"/>
      <c r="AO115" s="901"/>
      <c r="AP115" s="903">
        <v>1.1000000000000001</v>
      </c>
      <c r="AQ115" s="904"/>
      <c r="AR115" s="904"/>
      <c r="AS115" s="904"/>
      <c r="AT115" s="905"/>
      <c r="AU115" s="919"/>
      <c r="AV115" s="920"/>
      <c r="AW115" s="920"/>
      <c r="AX115" s="920"/>
      <c r="AY115" s="920"/>
      <c r="AZ115" s="802" t="s">
        <v>451</v>
      </c>
      <c r="BA115" s="739"/>
      <c r="BB115" s="739"/>
      <c r="BC115" s="739"/>
      <c r="BD115" s="739"/>
      <c r="BE115" s="739"/>
      <c r="BF115" s="739"/>
      <c r="BG115" s="739"/>
      <c r="BH115" s="739"/>
      <c r="BI115" s="739"/>
      <c r="BJ115" s="739"/>
      <c r="BK115" s="739"/>
      <c r="BL115" s="739"/>
      <c r="BM115" s="739"/>
      <c r="BN115" s="739"/>
      <c r="BO115" s="739"/>
      <c r="BP115" s="740"/>
      <c r="BQ115" s="803">
        <v>20000</v>
      </c>
      <c r="BR115" s="804"/>
      <c r="BS115" s="804"/>
      <c r="BT115" s="804"/>
      <c r="BU115" s="804"/>
      <c r="BV115" s="804">
        <v>10000</v>
      </c>
      <c r="BW115" s="804"/>
      <c r="BX115" s="804"/>
      <c r="BY115" s="804"/>
      <c r="BZ115" s="804"/>
      <c r="CA115" s="804" t="s">
        <v>130</v>
      </c>
      <c r="CB115" s="804"/>
      <c r="CC115" s="804"/>
      <c r="CD115" s="804"/>
      <c r="CE115" s="804"/>
      <c r="CF115" s="859" t="s">
        <v>130</v>
      </c>
      <c r="CG115" s="860"/>
      <c r="CH115" s="860"/>
      <c r="CI115" s="860"/>
      <c r="CJ115" s="860"/>
      <c r="CK115" s="914"/>
      <c r="CL115" s="872"/>
      <c r="CM115" s="802" t="s">
        <v>452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130</v>
      </c>
      <c r="DM115" s="767"/>
      <c r="DN115" s="767"/>
      <c r="DO115" s="767"/>
      <c r="DP115" s="768"/>
      <c r="DQ115" s="769" t="s">
        <v>130</v>
      </c>
      <c r="DR115" s="767"/>
      <c r="DS115" s="767"/>
      <c r="DT115" s="767"/>
      <c r="DU115" s="768"/>
      <c r="DV115" s="808" t="s">
        <v>130</v>
      </c>
      <c r="DW115" s="809"/>
      <c r="DX115" s="809"/>
      <c r="DY115" s="809"/>
      <c r="DZ115" s="810"/>
    </row>
    <row r="116" spans="1:130" s="224" customFormat="1" ht="26.25" customHeight="1" x14ac:dyDescent="0.15">
      <c r="A116" s="910"/>
      <c r="B116" s="911"/>
      <c r="C116" s="806" t="s">
        <v>453</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66" t="s">
        <v>130</v>
      </c>
      <c r="AB116" s="767"/>
      <c r="AC116" s="767"/>
      <c r="AD116" s="767"/>
      <c r="AE116" s="768"/>
      <c r="AF116" s="769" t="s">
        <v>130</v>
      </c>
      <c r="AG116" s="767"/>
      <c r="AH116" s="767"/>
      <c r="AI116" s="767"/>
      <c r="AJ116" s="768"/>
      <c r="AK116" s="769">
        <v>236</v>
      </c>
      <c r="AL116" s="767"/>
      <c r="AM116" s="767"/>
      <c r="AN116" s="767"/>
      <c r="AO116" s="768"/>
      <c r="AP116" s="808">
        <v>0</v>
      </c>
      <c r="AQ116" s="809"/>
      <c r="AR116" s="809"/>
      <c r="AS116" s="809"/>
      <c r="AT116" s="810"/>
      <c r="AU116" s="919"/>
      <c r="AV116" s="920"/>
      <c r="AW116" s="920"/>
      <c r="AX116" s="920"/>
      <c r="AY116" s="920"/>
      <c r="AZ116" s="896" t="s">
        <v>454</v>
      </c>
      <c r="BA116" s="897"/>
      <c r="BB116" s="897"/>
      <c r="BC116" s="897"/>
      <c r="BD116" s="897"/>
      <c r="BE116" s="897"/>
      <c r="BF116" s="897"/>
      <c r="BG116" s="897"/>
      <c r="BH116" s="897"/>
      <c r="BI116" s="897"/>
      <c r="BJ116" s="897"/>
      <c r="BK116" s="897"/>
      <c r="BL116" s="897"/>
      <c r="BM116" s="897"/>
      <c r="BN116" s="897"/>
      <c r="BO116" s="897"/>
      <c r="BP116" s="898"/>
      <c r="BQ116" s="803" t="s">
        <v>130</v>
      </c>
      <c r="BR116" s="804"/>
      <c r="BS116" s="804"/>
      <c r="BT116" s="804"/>
      <c r="BU116" s="804"/>
      <c r="BV116" s="804" t="s">
        <v>130</v>
      </c>
      <c r="BW116" s="804"/>
      <c r="BX116" s="804"/>
      <c r="BY116" s="804"/>
      <c r="BZ116" s="804"/>
      <c r="CA116" s="804" t="s">
        <v>130</v>
      </c>
      <c r="CB116" s="804"/>
      <c r="CC116" s="804"/>
      <c r="CD116" s="804"/>
      <c r="CE116" s="804"/>
      <c r="CF116" s="859" t="s">
        <v>130</v>
      </c>
      <c r="CG116" s="860"/>
      <c r="CH116" s="860"/>
      <c r="CI116" s="860"/>
      <c r="CJ116" s="860"/>
      <c r="CK116" s="914"/>
      <c r="CL116" s="872"/>
      <c r="CM116" s="802" t="s">
        <v>455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182000</v>
      </c>
      <c r="DH116" s="767"/>
      <c r="DI116" s="767"/>
      <c r="DJ116" s="767"/>
      <c r="DK116" s="768"/>
      <c r="DL116" s="769">
        <v>156000</v>
      </c>
      <c r="DM116" s="767"/>
      <c r="DN116" s="767"/>
      <c r="DO116" s="767"/>
      <c r="DP116" s="768"/>
      <c r="DQ116" s="769">
        <v>130000</v>
      </c>
      <c r="DR116" s="767"/>
      <c r="DS116" s="767"/>
      <c r="DT116" s="767"/>
      <c r="DU116" s="768"/>
      <c r="DV116" s="808">
        <v>3.3</v>
      </c>
      <c r="DW116" s="809"/>
      <c r="DX116" s="809"/>
      <c r="DY116" s="809"/>
      <c r="DZ116" s="810"/>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41" t="s">
        <v>456</v>
      </c>
      <c r="Z117" s="884"/>
      <c r="AA117" s="889">
        <v>1118414</v>
      </c>
      <c r="AB117" s="890"/>
      <c r="AC117" s="890"/>
      <c r="AD117" s="890"/>
      <c r="AE117" s="891"/>
      <c r="AF117" s="892">
        <v>1166707</v>
      </c>
      <c r="AG117" s="890"/>
      <c r="AH117" s="890"/>
      <c r="AI117" s="890"/>
      <c r="AJ117" s="891"/>
      <c r="AK117" s="892">
        <v>1160567</v>
      </c>
      <c r="AL117" s="890"/>
      <c r="AM117" s="890"/>
      <c r="AN117" s="890"/>
      <c r="AO117" s="891"/>
      <c r="AP117" s="893"/>
      <c r="AQ117" s="894"/>
      <c r="AR117" s="894"/>
      <c r="AS117" s="894"/>
      <c r="AT117" s="895"/>
      <c r="AU117" s="919"/>
      <c r="AV117" s="920"/>
      <c r="AW117" s="920"/>
      <c r="AX117" s="920"/>
      <c r="AY117" s="920"/>
      <c r="AZ117" s="847" t="s">
        <v>457</v>
      </c>
      <c r="BA117" s="848"/>
      <c r="BB117" s="848"/>
      <c r="BC117" s="848"/>
      <c r="BD117" s="848"/>
      <c r="BE117" s="848"/>
      <c r="BF117" s="848"/>
      <c r="BG117" s="848"/>
      <c r="BH117" s="848"/>
      <c r="BI117" s="848"/>
      <c r="BJ117" s="848"/>
      <c r="BK117" s="848"/>
      <c r="BL117" s="848"/>
      <c r="BM117" s="848"/>
      <c r="BN117" s="848"/>
      <c r="BO117" s="848"/>
      <c r="BP117" s="849"/>
      <c r="BQ117" s="803" t="s">
        <v>130</v>
      </c>
      <c r="BR117" s="804"/>
      <c r="BS117" s="804"/>
      <c r="BT117" s="804"/>
      <c r="BU117" s="804"/>
      <c r="BV117" s="804" t="s">
        <v>130</v>
      </c>
      <c r="BW117" s="804"/>
      <c r="BX117" s="804"/>
      <c r="BY117" s="804"/>
      <c r="BZ117" s="804"/>
      <c r="CA117" s="804" t="s">
        <v>130</v>
      </c>
      <c r="CB117" s="804"/>
      <c r="CC117" s="804"/>
      <c r="CD117" s="804"/>
      <c r="CE117" s="804"/>
      <c r="CF117" s="859" t="s">
        <v>130</v>
      </c>
      <c r="CG117" s="860"/>
      <c r="CH117" s="860"/>
      <c r="CI117" s="860"/>
      <c r="CJ117" s="860"/>
      <c r="CK117" s="914"/>
      <c r="CL117" s="872"/>
      <c r="CM117" s="802" t="s">
        <v>458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130</v>
      </c>
      <c r="DR117" s="767"/>
      <c r="DS117" s="767"/>
      <c r="DT117" s="767"/>
      <c r="DU117" s="768"/>
      <c r="DV117" s="808" t="s">
        <v>130</v>
      </c>
      <c r="DW117" s="809"/>
      <c r="DX117" s="809"/>
      <c r="DY117" s="809"/>
      <c r="DZ117" s="810"/>
    </row>
    <row r="118" spans="1:130" s="224" customFormat="1" ht="26.25" customHeight="1" x14ac:dyDescent="0.15">
      <c r="A118" s="882" t="s">
        <v>432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429</v>
      </c>
      <c r="AB118" s="883"/>
      <c r="AC118" s="883"/>
      <c r="AD118" s="883"/>
      <c r="AE118" s="884"/>
      <c r="AF118" s="885" t="s">
        <v>430</v>
      </c>
      <c r="AG118" s="883"/>
      <c r="AH118" s="883"/>
      <c r="AI118" s="883"/>
      <c r="AJ118" s="884"/>
      <c r="AK118" s="885" t="s">
        <v>311</v>
      </c>
      <c r="AL118" s="883"/>
      <c r="AM118" s="883"/>
      <c r="AN118" s="883"/>
      <c r="AO118" s="884"/>
      <c r="AP118" s="886" t="s">
        <v>431</v>
      </c>
      <c r="AQ118" s="887"/>
      <c r="AR118" s="887"/>
      <c r="AS118" s="887"/>
      <c r="AT118" s="888"/>
      <c r="AU118" s="919"/>
      <c r="AV118" s="920"/>
      <c r="AW118" s="920"/>
      <c r="AX118" s="920"/>
      <c r="AY118" s="920"/>
      <c r="AZ118" s="805" t="s">
        <v>459</v>
      </c>
      <c r="BA118" s="806"/>
      <c r="BB118" s="806"/>
      <c r="BC118" s="806"/>
      <c r="BD118" s="806"/>
      <c r="BE118" s="806"/>
      <c r="BF118" s="806"/>
      <c r="BG118" s="806"/>
      <c r="BH118" s="806"/>
      <c r="BI118" s="806"/>
      <c r="BJ118" s="806"/>
      <c r="BK118" s="806"/>
      <c r="BL118" s="806"/>
      <c r="BM118" s="806"/>
      <c r="BN118" s="806"/>
      <c r="BO118" s="806"/>
      <c r="BP118" s="807"/>
      <c r="BQ118" s="843" t="s">
        <v>130</v>
      </c>
      <c r="BR118" s="844"/>
      <c r="BS118" s="844"/>
      <c r="BT118" s="844"/>
      <c r="BU118" s="844"/>
      <c r="BV118" s="844" t="s">
        <v>130</v>
      </c>
      <c r="BW118" s="844"/>
      <c r="BX118" s="844"/>
      <c r="BY118" s="844"/>
      <c r="BZ118" s="844"/>
      <c r="CA118" s="844" t="s">
        <v>130</v>
      </c>
      <c r="CB118" s="844"/>
      <c r="CC118" s="844"/>
      <c r="CD118" s="844"/>
      <c r="CE118" s="844"/>
      <c r="CF118" s="859" t="s">
        <v>130</v>
      </c>
      <c r="CG118" s="860"/>
      <c r="CH118" s="860"/>
      <c r="CI118" s="860"/>
      <c r="CJ118" s="860"/>
      <c r="CK118" s="914"/>
      <c r="CL118" s="872"/>
      <c r="CM118" s="802" t="s">
        <v>460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08" t="s">
        <v>130</v>
      </c>
      <c r="DW118" s="809"/>
      <c r="DX118" s="809"/>
      <c r="DY118" s="809"/>
      <c r="DZ118" s="810"/>
    </row>
    <row r="119" spans="1:130" s="224" customFormat="1" ht="26.25" customHeight="1" x14ac:dyDescent="0.15">
      <c r="A119" s="869" t="s">
        <v>435</v>
      </c>
      <c r="B119" s="870"/>
      <c r="C119" s="827" t="s">
        <v>436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2" t="s">
        <v>189</v>
      </c>
      <c r="BA119" s="242"/>
      <c r="BB119" s="242"/>
      <c r="BC119" s="242"/>
      <c r="BD119" s="242"/>
      <c r="BE119" s="242"/>
      <c r="BF119" s="242"/>
      <c r="BG119" s="242"/>
      <c r="BH119" s="242"/>
      <c r="BI119" s="242"/>
      <c r="BJ119" s="242"/>
      <c r="BK119" s="242"/>
      <c r="BL119" s="242"/>
      <c r="BM119" s="242"/>
      <c r="BN119" s="242"/>
      <c r="BO119" s="841" t="s">
        <v>461</v>
      </c>
      <c r="BP119" s="842"/>
      <c r="BQ119" s="843">
        <v>8909994</v>
      </c>
      <c r="BR119" s="844"/>
      <c r="BS119" s="844"/>
      <c r="BT119" s="844"/>
      <c r="BU119" s="844"/>
      <c r="BV119" s="844">
        <v>8311893</v>
      </c>
      <c r="BW119" s="844"/>
      <c r="BX119" s="844"/>
      <c r="BY119" s="844"/>
      <c r="BZ119" s="844"/>
      <c r="CA119" s="844">
        <v>7638426</v>
      </c>
      <c r="CB119" s="844"/>
      <c r="CC119" s="844"/>
      <c r="CD119" s="844"/>
      <c r="CE119" s="844"/>
      <c r="CF119" s="735"/>
      <c r="CG119" s="736"/>
      <c r="CH119" s="736"/>
      <c r="CI119" s="736"/>
      <c r="CJ119" s="840"/>
      <c r="CK119" s="915"/>
      <c r="CL119" s="874"/>
      <c r="CM119" s="805" t="s">
        <v>462</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50">
        <v>230836</v>
      </c>
      <c r="DH119" s="751"/>
      <c r="DI119" s="751"/>
      <c r="DJ119" s="751"/>
      <c r="DK119" s="752"/>
      <c r="DL119" s="753">
        <v>214348</v>
      </c>
      <c r="DM119" s="751"/>
      <c r="DN119" s="751"/>
      <c r="DO119" s="751"/>
      <c r="DP119" s="752"/>
      <c r="DQ119" s="753">
        <v>197860</v>
      </c>
      <c r="DR119" s="751"/>
      <c r="DS119" s="751"/>
      <c r="DT119" s="751"/>
      <c r="DU119" s="752"/>
      <c r="DV119" s="815">
        <v>5</v>
      </c>
      <c r="DW119" s="816"/>
      <c r="DX119" s="816"/>
      <c r="DY119" s="816"/>
      <c r="DZ119" s="817"/>
    </row>
    <row r="120" spans="1:130" s="224" customFormat="1" ht="26.25" customHeight="1" x14ac:dyDescent="0.15">
      <c r="A120" s="871"/>
      <c r="B120" s="872"/>
      <c r="C120" s="802" t="s">
        <v>439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08" t="s">
        <v>130</v>
      </c>
      <c r="AQ120" s="809"/>
      <c r="AR120" s="809"/>
      <c r="AS120" s="809"/>
      <c r="AT120" s="810"/>
      <c r="AU120" s="861" t="s">
        <v>463</v>
      </c>
      <c r="AV120" s="862"/>
      <c r="AW120" s="862"/>
      <c r="AX120" s="862"/>
      <c r="AY120" s="863"/>
      <c r="AZ120" s="827" t="s">
        <v>464</v>
      </c>
      <c r="BA120" s="795"/>
      <c r="BB120" s="795"/>
      <c r="BC120" s="795"/>
      <c r="BD120" s="795"/>
      <c r="BE120" s="795"/>
      <c r="BF120" s="795"/>
      <c r="BG120" s="795"/>
      <c r="BH120" s="795"/>
      <c r="BI120" s="795"/>
      <c r="BJ120" s="795"/>
      <c r="BK120" s="795"/>
      <c r="BL120" s="795"/>
      <c r="BM120" s="795"/>
      <c r="BN120" s="795"/>
      <c r="BO120" s="795"/>
      <c r="BP120" s="796"/>
      <c r="BQ120" s="828">
        <v>3090750</v>
      </c>
      <c r="BR120" s="812"/>
      <c r="BS120" s="812"/>
      <c r="BT120" s="812"/>
      <c r="BU120" s="812"/>
      <c r="BV120" s="812">
        <v>3605529</v>
      </c>
      <c r="BW120" s="812"/>
      <c r="BX120" s="812"/>
      <c r="BY120" s="812"/>
      <c r="BZ120" s="812"/>
      <c r="CA120" s="812">
        <v>4205731</v>
      </c>
      <c r="CB120" s="812"/>
      <c r="CC120" s="812"/>
      <c r="CD120" s="812"/>
      <c r="CE120" s="812"/>
      <c r="CF120" s="850">
        <v>106.4</v>
      </c>
      <c r="CG120" s="851"/>
      <c r="CH120" s="851"/>
      <c r="CI120" s="851"/>
      <c r="CJ120" s="851"/>
      <c r="CK120" s="852" t="s">
        <v>465</v>
      </c>
      <c r="CL120" s="819"/>
      <c r="CM120" s="819"/>
      <c r="CN120" s="819"/>
      <c r="CO120" s="820"/>
      <c r="CP120" s="856" t="s">
        <v>413</v>
      </c>
      <c r="CQ120" s="857"/>
      <c r="CR120" s="857"/>
      <c r="CS120" s="857"/>
      <c r="CT120" s="857"/>
      <c r="CU120" s="857"/>
      <c r="CV120" s="857"/>
      <c r="CW120" s="857"/>
      <c r="CX120" s="857"/>
      <c r="CY120" s="857"/>
      <c r="CZ120" s="857"/>
      <c r="DA120" s="857"/>
      <c r="DB120" s="857"/>
      <c r="DC120" s="857"/>
      <c r="DD120" s="857"/>
      <c r="DE120" s="857"/>
      <c r="DF120" s="858"/>
      <c r="DG120" s="828">
        <v>1078703</v>
      </c>
      <c r="DH120" s="812"/>
      <c r="DI120" s="812"/>
      <c r="DJ120" s="812"/>
      <c r="DK120" s="812"/>
      <c r="DL120" s="812">
        <v>1020431</v>
      </c>
      <c r="DM120" s="812"/>
      <c r="DN120" s="812"/>
      <c r="DO120" s="812"/>
      <c r="DP120" s="812"/>
      <c r="DQ120" s="812">
        <v>954589</v>
      </c>
      <c r="DR120" s="812"/>
      <c r="DS120" s="812"/>
      <c r="DT120" s="812"/>
      <c r="DU120" s="812"/>
      <c r="DV120" s="813">
        <v>24.2</v>
      </c>
      <c r="DW120" s="813"/>
      <c r="DX120" s="813"/>
      <c r="DY120" s="813"/>
      <c r="DZ120" s="814"/>
    </row>
    <row r="121" spans="1:130" s="224" customFormat="1" ht="26.25" customHeight="1" x14ac:dyDescent="0.15">
      <c r="A121" s="871"/>
      <c r="B121" s="872"/>
      <c r="C121" s="847" t="s">
        <v>466</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6" t="s">
        <v>130</v>
      </c>
      <c r="AB121" s="767"/>
      <c r="AC121" s="767"/>
      <c r="AD121" s="767"/>
      <c r="AE121" s="768"/>
      <c r="AF121" s="769" t="s">
        <v>130</v>
      </c>
      <c r="AG121" s="767"/>
      <c r="AH121" s="767"/>
      <c r="AI121" s="767"/>
      <c r="AJ121" s="768"/>
      <c r="AK121" s="769" t="s">
        <v>130</v>
      </c>
      <c r="AL121" s="767"/>
      <c r="AM121" s="767"/>
      <c r="AN121" s="767"/>
      <c r="AO121" s="768"/>
      <c r="AP121" s="808" t="s">
        <v>130</v>
      </c>
      <c r="AQ121" s="809"/>
      <c r="AR121" s="809"/>
      <c r="AS121" s="809"/>
      <c r="AT121" s="810"/>
      <c r="AU121" s="864"/>
      <c r="AV121" s="865"/>
      <c r="AW121" s="865"/>
      <c r="AX121" s="865"/>
      <c r="AY121" s="866"/>
      <c r="AZ121" s="802" t="s">
        <v>467</v>
      </c>
      <c r="BA121" s="739"/>
      <c r="BB121" s="739"/>
      <c r="BC121" s="739"/>
      <c r="BD121" s="739"/>
      <c r="BE121" s="739"/>
      <c r="BF121" s="739"/>
      <c r="BG121" s="739"/>
      <c r="BH121" s="739"/>
      <c r="BI121" s="739"/>
      <c r="BJ121" s="739"/>
      <c r="BK121" s="739"/>
      <c r="BL121" s="739"/>
      <c r="BM121" s="739"/>
      <c r="BN121" s="739"/>
      <c r="BO121" s="739"/>
      <c r="BP121" s="740"/>
      <c r="BQ121" s="803">
        <v>21639</v>
      </c>
      <c r="BR121" s="804"/>
      <c r="BS121" s="804"/>
      <c r="BT121" s="804"/>
      <c r="BU121" s="804"/>
      <c r="BV121" s="804">
        <v>15057</v>
      </c>
      <c r="BW121" s="804"/>
      <c r="BX121" s="804"/>
      <c r="BY121" s="804"/>
      <c r="BZ121" s="804"/>
      <c r="CA121" s="804">
        <v>8106</v>
      </c>
      <c r="CB121" s="804"/>
      <c r="CC121" s="804"/>
      <c r="CD121" s="804"/>
      <c r="CE121" s="804"/>
      <c r="CF121" s="859">
        <v>0.2</v>
      </c>
      <c r="CG121" s="860"/>
      <c r="CH121" s="860"/>
      <c r="CI121" s="860"/>
      <c r="CJ121" s="860"/>
      <c r="CK121" s="853"/>
      <c r="CL121" s="822"/>
      <c r="CM121" s="822"/>
      <c r="CN121" s="822"/>
      <c r="CO121" s="823"/>
      <c r="CP121" s="831" t="s">
        <v>414</v>
      </c>
      <c r="CQ121" s="832"/>
      <c r="CR121" s="832"/>
      <c r="CS121" s="832"/>
      <c r="CT121" s="832"/>
      <c r="CU121" s="832"/>
      <c r="CV121" s="832"/>
      <c r="CW121" s="832"/>
      <c r="CX121" s="832"/>
      <c r="CY121" s="832"/>
      <c r="CZ121" s="832"/>
      <c r="DA121" s="832"/>
      <c r="DB121" s="832"/>
      <c r="DC121" s="832"/>
      <c r="DD121" s="832"/>
      <c r="DE121" s="832"/>
      <c r="DF121" s="833"/>
      <c r="DG121" s="803">
        <v>343988</v>
      </c>
      <c r="DH121" s="804"/>
      <c r="DI121" s="804"/>
      <c r="DJ121" s="804"/>
      <c r="DK121" s="804"/>
      <c r="DL121" s="804">
        <v>307945</v>
      </c>
      <c r="DM121" s="804"/>
      <c r="DN121" s="804"/>
      <c r="DO121" s="804"/>
      <c r="DP121" s="804"/>
      <c r="DQ121" s="804">
        <v>335856</v>
      </c>
      <c r="DR121" s="804"/>
      <c r="DS121" s="804"/>
      <c r="DT121" s="804"/>
      <c r="DU121" s="804"/>
      <c r="DV121" s="781">
        <v>8.5</v>
      </c>
      <c r="DW121" s="781"/>
      <c r="DX121" s="781"/>
      <c r="DY121" s="781"/>
      <c r="DZ121" s="782"/>
    </row>
    <row r="122" spans="1:130" s="224" customFormat="1" ht="26.25" customHeight="1" x14ac:dyDescent="0.15">
      <c r="A122" s="871"/>
      <c r="B122" s="872"/>
      <c r="C122" s="802" t="s">
        <v>449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08" t="s">
        <v>130</v>
      </c>
      <c r="AQ122" s="809"/>
      <c r="AR122" s="809"/>
      <c r="AS122" s="809"/>
      <c r="AT122" s="810"/>
      <c r="AU122" s="864"/>
      <c r="AV122" s="865"/>
      <c r="AW122" s="865"/>
      <c r="AX122" s="865"/>
      <c r="AY122" s="866"/>
      <c r="AZ122" s="805" t="s">
        <v>468</v>
      </c>
      <c r="BA122" s="806"/>
      <c r="BB122" s="806"/>
      <c r="BC122" s="806"/>
      <c r="BD122" s="806"/>
      <c r="BE122" s="806"/>
      <c r="BF122" s="806"/>
      <c r="BG122" s="806"/>
      <c r="BH122" s="806"/>
      <c r="BI122" s="806"/>
      <c r="BJ122" s="806"/>
      <c r="BK122" s="806"/>
      <c r="BL122" s="806"/>
      <c r="BM122" s="806"/>
      <c r="BN122" s="806"/>
      <c r="BO122" s="806"/>
      <c r="BP122" s="807"/>
      <c r="BQ122" s="843">
        <v>5925812</v>
      </c>
      <c r="BR122" s="844"/>
      <c r="BS122" s="844"/>
      <c r="BT122" s="844"/>
      <c r="BU122" s="844"/>
      <c r="BV122" s="844">
        <v>5748851</v>
      </c>
      <c r="BW122" s="844"/>
      <c r="BX122" s="844"/>
      <c r="BY122" s="844"/>
      <c r="BZ122" s="844"/>
      <c r="CA122" s="844">
        <v>5423986</v>
      </c>
      <c r="CB122" s="844"/>
      <c r="CC122" s="844"/>
      <c r="CD122" s="844"/>
      <c r="CE122" s="844"/>
      <c r="CF122" s="845">
        <v>137.19999999999999</v>
      </c>
      <c r="CG122" s="846"/>
      <c r="CH122" s="846"/>
      <c r="CI122" s="846"/>
      <c r="CJ122" s="846"/>
      <c r="CK122" s="853"/>
      <c r="CL122" s="822"/>
      <c r="CM122" s="822"/>
      <c r="CN122" s="822"/>
      <c r="CO122" s="823"/>
      <c r="CP122" s="831" t="s">
        <v>409</v>
      </c>
      <c r="CQ122" s="832"/>
      <c r="CR122" s="832"/>
      <c r="CS122" s="832"/>
      <c r="CT122" s="832"/>
      <c r="CU122" s="832"/>
      <c r="CV122" s="832"/>
      <c r="CW122" s="832"/>
      <c r="CX122" s="832"/>
      <c r="CY122" s="832"/>
      <c r="CZ122" s="832"/>
      <c r="DA122" s="832"/>
      <c r="DB122" s="832"/>
      <c r="DC122" s="832"/>
      <c r="DD122" s="832"/>
      <c r="DE122" s="832"/>
      <c r="DF122" s="833"/>
      <c r="DG122" s="803">
        <v>285316</v>
      </c>
      <c r="DH122" s="804"/>
      <c r="DI122" s="804"/>
      <c r="DJ122" s="804"/>
      <c r="DK122" s="804"/>
      <c r="DL122" s="804">
        <v>232389</v>
      </c>
      <c r="DM122" s="804"/>
      <c r="DN122" s="804"/>
      <c r="DO122" s="804"/>
      <c r="DP122" s="804"/>
      <c r="DQ122" s="804">
        <v>226714</v>
      </c>
      <c r="DR122" s="804"/>
      <c r="DS122" s="804"/>
      <c r="DT122" s="804"/>
      <c r="DU122" s="804"/>
      <c r="DV122" s="781">
        <v>5.7</v>
      </c>
      <c r="DW122" s="781"/>
      <c r="DX122" s="781"/>
      <c r="DY122" s="781"/>
      <c r="DZ122" s="782"/>
    </row>
    <row r="123" spans="1:130" s="224" customFormat="1" ht="26.25" customHeight="1" x14ac:dyDescent="0.15">
      <c r="A123" s="871"/>
      <c r="B123" s="872"/>
      <c r="C123" s="802" t="s">
        <v>455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32910</v>
      </c>
      <c r="AB123" s="767"/>
      <c r="AC123" s="767"/>
      <c r="AD123" s="767"/>
      <c r="AE123" s="768"/>
      <c r="AF123" s="769">
        <v>26000</v>
      </c>
      <c r="AG123" s="767"/>
      <c r="AH123" s="767"/>
      <c r="AI123" s="767"/>
      <c r="AJ123" s="768"/>
      <c r="AK123" s="769">
        <v>26000</v>
      </c>
      <c r="AL123" s="767"/>
      <c r="AM123" s="767"/>
      <c r="AN123" s="767"/>
      <c r="AO123" s="768"/>
      <c r="AP123" s="808">
        <v>0.7</v>
      </c>
      <c r="AQ123" s="809"/>
      <c r="AR123" s="809"/>
      <c r="AS123" s="809"/>
      <c r="AT123" s="810"/>
      <c r="AU123" s="867"/>
      <c r="AV123" s="868"/>
      <c r="AW123" s="868"/>
      <c r="AX123" s="868"/>
      <c r="AY123" s="868"/>
      <c r="AZ123" s="242" t="s">
        <v>189</v>
      </c>
      <c r="BA123" s="242"/>
      <c r="BB123" s="242"/>
      <c r="BC123" s="242"/>
      <c r="BD123" s="242"/>
      <c r="BE123" s="242"/>
      <c r="BF123" s="242"/>
      <c r="BG123" s="242"/>
      <c r="BH123" s="242"/>
      <c r="BI123" s="242"/>
      <c r="BJ123" s="242"/>
      <c r="BK123" s="242"/>
      <c r="BL123" s="242"/>
      <c r="BM123" s="242"/>
      <c r="BN123" s="242"/>
      <c r="BO123" s="841" t="s">
        <v>469</v>
      </c>
      <c r="BP123" s="842"/>
      <c r="BQ123" s="838">
        <v>9038201</v>
      </c>
      <c r="BR123" s="839"/>
      <c r="BS123" s="839"/>
      <c r="BT123" s="839"/>
      <c r="BU123" s="839"/>
      <c r="BV123" s="839">
        <v>9369437</v>
      </c>
      <c r="BW123" s="839"/>
      <c r="BX123" s="839"/>
      <c r="BY123" s="839"/>
      <c r="BZ123" s="839"/>
      <c r="CA123" s="839">
        <v>9637823</v>
      </c>
      <c r="CB123" s="839"/>
      <c r="CC123" s="839"/>
      <c r="CD123" s="839"/>
      <c r="CE123" s="839"/>
      <c r="CF123" s="735"/>
      <c r="CG123" s="736"/>
      <c r="CH123" s="736"/>
      <c r="CI123" s="736"/>
      <c r="CJ123" s="840"/>
      <c r="CK123" s="853"/>
      <c r="CL123" s="822"/>
      <c r="CM123" s="822"/>
      <c r="CN123" s="822"/>
      <c r="CO123" s="823"/>
      <c r="CP123" s="831" t="s">
        <v>411</v>
      </c>
      <c r="CQ123" s="832"/>
      <c r="CR123" s="832"/>
      <c r="CS123" s="832"/>
      <c r="CT123" s="832"/>
      <c r="CU123" s="832"/>
      <c r="CV123" s="832"/>
      <c r="CW123" s="832"/>
      <c r="CX123" s="832"/>
      <c r="CY123" s="832"/>
      <c r="CZ123" s="832"/>
      <c r="DA123" s="832"/>
      <c r="DB123" s="832"/>
      <c r="DC123" s="832"/>
      <c r="DD123" s="832"/>
      <c r="DE123" s="832"/>
      <c r="DF123" s="833"/>
      <c r="DG123" s="766">
        <v>133842</v>
      </c>
      <c r="DH123" s="767"/>
      <c r="DI123" s="767"/>
      <c r="DJ123" s="767"/>
      <c r="DK123" s="768"/>
      <c r="DL123" s="769">
        <v>124750</v>
      </c>
      <c r="DM123" s="767"/>
      <c r="DN123" s="767"/>
      <c r="DO123" s="767"/>
      <c r="DP123" s="768"/>
      <c r="DQ123" s="769">
        <v>125669</v>
      </c>
      <c r="DR123" s="767"/>
      <c r="DS123" s="767"/>
      <c r="DT123" s="767"/>
      <c r="DU123" s="768"/>
      <c r="DV123" s="808">
        <v>3.2</v>
      </c>
      <c r="DW123" s="809"/>
      <c r="DX123" s="809"/>
      <c r="DY123" s="809"/>
      <c r="DZ123" s="810"/>
    </row>
    <row r="124" spans="1:130" s="224" customFormat="1" ht="26.25" customHeight="1" thickBot="1" x14ac:dyDescent="0.2">
      <c r="A124" s="871"/>
      <c r="B124" s="872"/>
      <c r="C124" s="802" t="s">
        <v>458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08" t="s">
        <v>130</v>
      </c>
      <c r="AQ124" s="809"/>
      <c r="AR124" s="809"/>
      <c r="AS124" s="809"/>
      <c r="AT124" s="810"/>
      <c r="AU124" s="834" t="s">
        <v>470</v>
      </c>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6"/>
      <c r="BQ124" s="837" t="s">
        <v>130</v>
      </c>
      <c r="BR124" s="829"/>
      <c r="BS124" s="829"/>
      <c r="BT124" s="829"/>
      <c r="BU124" s="829"/>
      <c r="BV124" s="829" t="s">
        <v>130</v>
      </c>
      <c r="BW124" s="829"/>
      <c r="BX124" s="829"/>
      <c r="BY124" s="829"/>
      <c r="BZ124" s="829"/>
      <c r="CA124" s="829" t="s">
        <v>130</v>
      </c>
      <c r="CB124" s="829"/>
      <c r="CC124" s="829"/>
      <c r="CD124" s="829"/>
      <c r="CE124" s="829"/>
      <c r="CF124" s="713"/>
      <c r="CG124" s="714"/>
      <c r="CH124" s="714"/>
      <c r="CI124" s="714"/>
      <c r="CJ124" s="830"/>
      <c r="CK124" s="854"/>
      <c r="CL124" s="854"/>
      <c r="CM124" s="854"/>
      <c r="CN124" s="854"/>
      <c r="CO124" s="855"/>
      <c r="CP124" s="831" t="s">
        <v>471</v>
      </c>
      <c r="CQ124" s="832"/>
      <c r="CR124" s="832"/>
      <c r="CS124" s="832"/>
      <c r="CT124" s="832"/>
      <c r="CU124" s="832"/>
      <c r="CV124" s="832"/>
      <c r="CW124" s="832"/>
      <c r="CX124" s="832"/>
      <c r="CY124" s="832"/>
      <c r="CZ124" s="832"/>
      <c r="DA124" s="832"/>
      <c r="DB124" s="832"/>
      <c r="DC124" s="832"/>
      <c r="DD124" s="832"/>
      <c r="DE124" s="832"/>
      <c r="DF124" s="833"/>
      <c r="DG124" s="750" t="s">
        <v>130</v>
      </c>
      <c r="DH124" s="751"/>
      <c r="DI124" s="751"/>
      <c r="DJ124" s="751"/>
      <c r="DK124" s="752"/>
      <c r="DL124" s="753" t="s">
        <v>130</v>
      </c>
      <c r="DM124" s="751"/>
      <c r="DN124" s="751"/>
      <c r="DO124" s="751"/>
      <c r="DP124" s="752"/>
      <c r="DQ124" s="753" t="s">
        <v>130</v>
      </c>
      <c r="DR124" s="751"/>
      <c r="DS124" s="751"/>
      <c r="DT124" s="751"/>
      <c r="DU124" s="752"/>
      <c r="DV124" s="815" t="s">
        <v>130</v>
      </c>
      <c r="DW124" s="816"/>
      <c r="DX124" s="816"/>
      <c r="DY124" s="816"/>
      <c r="DZ124" s="817"/>
    </row>
    <row r="125" spans="1:130" s="224" customFormat="1" ht="26.25" customHeight="1" x14ac:dyDescent="0.15">
      <c r="A125" s="871"/>
      <c r="B125" s="872"/>
      <c r="C125" s="802" t="s">
        <v>460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130</v>
      </c>
      <c r="AL125" s="767"/>
      <c r="AM125" s="767"/>
      <c r="AN125" s="767"/>
      <c r="AO125" s="768"/>
      <c r="AP125" s="808" t="s">
        <v>130</v>
      </c>
      <c r="AQ125" s="809"/>
      <c r="AR125" s="809"/>
      <c r="AS125" s="809"/>
      <c r="AT125" s="810"/>
      <c r="AU125" s="349"/>
      <c r="AV125" s="350"/>
      <c r="AW125" s="350"/>
      <c r="AX125" s="350"/>
      <c r="AY125" s="350"/>
      <c r="AZ125" s="350"/>
      <c r="BA125" s="350"/>
      <c r="BB125" s="350"/>
      <c r="BC125" s="350"/>
      <c r="BD125" s="350"/>
      <c r="BE125" s="350"/>
      <c r="BF125" s="350"/>
      <c r="BG125" s="350"/>
      <c r="BH125" s="350"/>
      <c r="BI125" s="350"/>
      <c r="BJ125" s="350"/>
      <c r="BK125" s="350"/>
      <c r="BL125" s="350"/>
      <c r="BM125" s="350"/>
      <c r="BN125" s="350"/>
      <c r="BO125" s="350"/>
      <c r="BP125" s="350"/>
      <c r="BQ125" s="348"/>
      <c r="BR125" s="348"/>
      <c r="BS125" s="348"/>
      <c r="BT125" s="348"/>
      <c r="BU125" s="348"/>
      <c r="BV125" s="348"/>
      <c r="BW125" s="348"/>
      <c r="BX125" s="348"/>
      <c r="BY125" s="348"/>
      <c r="BZ125" s="348"/>
      <c r="CA125" s="348"/>
      <c r="CB125" s="348"/>
      <c r="CC125" s="348"/>
      <c r="CD125" s="348"/>
      <c r="CE125" s="348"/>
      <c r="CF125" s="348"/>
      <c r="CG125" s="348"/>
      <c r="CH125" s="348"/>
      <c r="CI125" s="348"/>
      <c r="CJ125" s="243"/>
      <c r="CK125" s="818" t="s">
        <v>472</v>
      </c>
      <c r="CL125" s="819"/>
      <c r="CM125" s="819"/>
      <c r="CN125" s="819"/>
      <c r="CO125" s="820"/>
      <c r="CP125" s="827" t="s">
        <v>473</v>
      </c>
      <c r="CQ125" s="795"/>
      <c r="CR125" s="795"/>
      <c r="CS125" s="795"/>
      <c r="CT125" s="795"/>
      <c r="CU125" s="795"/>
      <c r="CV125" s="795"/>
      <c r="CW125" s="795"/>
      <c r="CX125" s="795"/>
      <c r="CY125" s="795"/>
      <c r="CZ125" s="795"/>
      <c r="DA125" s="795"/>
      <c r="DB125" s="795"/>
      <c r="DC125" s="795"/>
      <c r="DD125" s="795"/>
      <c r="DE125" s="795"/>
      <c r="DF125" s="796"/>
      <c r="DG125" s="828" t="s">
        <v>130</v>
      </c>
      <c r="DH125" s="812"/>
      <c r="DI125" s="812"/>
      <c r="DJ125" s="812"/>
      <c r="DK125" s="812"/>
      <c r="DL125" s="812" t="s">
        <v>130</v>
      </c>
      <c r="DM125" s="812"/>
      <c r="DN125" s="812"/>
      <c r="DO125" s="812"/>
      <c r="DP125" s="812"/>
      <c r="DQ125" s="812" t="s">
        <v>130</v>
      </c>
      <c r="DR125" s="812"/>
      <c r="DS125" s="812"/>
      <c r="DT125" s="812"/>
      <c r="DU125" s="812"/>
      <c r="DV125" s="813" t="s">
        <v>130</v>
      </c>
      <c r="DW125" s="813"/>
      <c r="DX125" s="813"/>
      <c r="DY125" s="813"/>
      <c r="DZ125" s="814"/>
    </row>
    <row r="126" spans="1:130" s="224" customFormat="1" ht="26.25" customHeight="1" thickBot="1" x14ac:dyDescent="0.2">
      <c r="A126" s="871"/>
      <c r="B126" s="872"/>
      <c r="C126" s="802" t="s">
        <v>462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16488</v>
      </c>
      <c r="AB126" s="767"/>
      <c r="AC126" s="767"/>
      <c r="AD126" s="767"/>
      <c r="AE126" s="768"/>
      <c r="AF126" s="769">
        <v>16488</v>
      </c>
      <c r="AG126" s="767"/>
      <c r="AH126" s="767"/>
      <c r="AI126" s="767"/>
      <c r="AJ126" s="768"/>
      <c r="AK126" s="769">
        <v>16488</v>
      </c>
      <c r="AL126" s="767"/>
      <c r="AM126" s="767"/>
      <c r="AN126" s="767"/>
      <c r="AO126" s="768"/>
      <c r="AP126" s="808">
        <v>0.4</v>
      </c>
      <c r="AQ126" s="809"/>
      <c r="AR126" s="809"/>
      <c r="AS126" s="809"/>
      <c r="AT126" s="810"/>
      <c r="AU126" s="348"/>
      <c r="AV126" s="348"/>
      <c r="AW126" s="348"/>
      <c r="AX126" s="348"/>
      <c r="AY126" s="348"/>
      <c r="AZ126" s="348"/>
      <c r="BA126" s="348"/>
      <c r="BB126" s="348"/>
      <c r="BC126" s="348"/>
      <c r="BD126" s="348"/>
      <c r="BE126" s="348"/>
      <c r="BF126" s="348"/>
      <c r="BG126" s="348"/>
      <c r="BH126" s="348"/>
      <c r="BI126" s="348"/>
      <c r="BJ126" s="348"/>
      <c r="BK126" s="348"/>
      <c r="BL126" s="348"/>
      <c r="BM126" s="348"/>
      <c r="BN126" s="348"/>
      <c r="BO126" s="348"/>
      <c r="BP126" s="348"/>
      <c r="BQ126" s="348"/>
      <c r="BR126" s="348"/>
      <c r="BS126" s="348"/>
      <c r="BT126" s="348"/>
      <c r="BU126" s="348"/>
      <c r="BV126" s="348"/>
      <c r="BW126" s="348"/>
      <c r="BX126" s="348"/>
      <c r="BY126" s="348"/>
      <c r="BZ126" s="348"/>
      <c r="CA126" s="348"/>
      <c r="CB126" s="348"/>
      <c r="CC126" s="348"/>
      <c r="CD126" s="244"/>
      <c r="CE126" s="244"/>
      <c r="CF126" s="244"/>
      <c r="CG126" s="348"/>
      <c r="CH126" s="348"/>
      <c r="CI126" s="348"/>
      <c r="CJ126" s="243"/>
      <c r="CK126" s="821"/>
      <c r="CL126" s="822"/>
      <c r="CM126" s="822"/>
      <c r="CN126" s="822"/>
      <c r="CO126" s="823"/>
      <c r="CP126" s="802" t="s">
        <v>474</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15">
      <c r="A127" s="873"/>
      <c r="B127" s="874"/>
      <c r="C127" s="805" t="s">
        <v>475</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66" t="s">
        <v>130</v>
      </c>
      <c r="AB127" s="767"/>
      <c r="AC127" s="767"/>
      <c r="AD127" s="767"/>
      <c r="AE127" s="768"/>
      <c r="AF127" s="769" t="s">
        <v>130</v>
      </c>
      <c r="AG127" s="767"/>
      <c r="AH127" s="767"/>
      <c r="AI127" s="767"/>
      <c r="AJ127" s="768"/>
      <c r="AK127" s="769" t="s">
        <v>130</v>
      </c>
      <c r="AL127" s="767"/>
      <c r="AM127" s="767"/>
      <c r="AN127" s="767"/>
      <c r="AO127" s="768"/>
      <c r="AP127" s="808" t="s">
        <v>130</v>
      </c>
      <c r="AQ127" s="809"/>
      <c r="AR127" s="809"/>
      <c r="AS127" s="809"/>
      <c r="AT127" s="810"/>
      <c r="AU127" s="348"/>
      <c r="AV127" s="348"/>
      <c r="AW127" s="348"/>
      <c r="AX127" s="811" t="s">
        <v>476</v>
      </c>
      <c r="AY127" s="799"/>
      <c r="AZ127" s="799"/>
      <c r="BA127" s="799"/>
      <c r="BB127" s="799"/>
      <c r="BC127" s="799"/>
      <c r="BD127" s="799"/>
      <c r="BE127" s="800"/>
      <c r="BF127" s="798" t="s">
        <v>477</v>
      </c>
      <c r="BG127" s="799"/>
      <c r="BH127" s="799"/>
      <c r="BI127" s="799"/>
      <c r="BJ127" s="799"/>
      <c r="BK127" s="799"/>
      <c r="BL127" s="800"/>
      <c r="BM127" s="798" t="s">
        <v>478</v>
      </c>
      <c r="BN127" s="799"/>
      <c r="BO127" s="799"/>
      <c r="BP127" s="799"/>
      <c r="BQ127" s="799"/>
      <c r="BR127" s="799"/>
      <c r="BS127" s="800"/>
      <c r="BT127" s="798" t="s">
        <v>479</v>
      </c>
      <c r="BU127" s="799"/>
      <c r="BV127" s="799"/>
      <c r="BW127" s="799"/>
      <c r="BX127" s="799"/>
      <c r="BY127" s="799"/>
      <c r="BZ127" s="801"/>
      <c r="CA127" s="348"/>
      <c r="CB127" s="348"/>
      <c r="CC127" s="348"/>
      <c r="CD127" s="244"/>
      <c r="CE127" s="244"/>
      <c r="CF127" s="244"/>
      <c r="CG127" s="348"/>
      <c r="CH127" s="348"/>
      <c r="CI127" s="348"/>
      <c r="CJ127" s="243"/>
      <c r="CK127" s="821"/>
      <c r="CL127" s="822"/>
      <c r="CM127" s="822"/>
      <c r="CN127" s="822"/>
      <c r="CO127" s="823"/>
      <c r="CP127" s="802" t="s">
        <v>480</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
      <c r="A128" s="783" t="s">
        <v>481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482</v>
      </c>
      <c r="X128" s="785"/>
      <c r="Y128" s="785"/>
      <c r="Z128" s="786"/>
      <c r="AA128" s="787">
        <v>3235</v>
      </c>
      <c r="AB128" s="788"/>
      <c r="AC128" s="788"/>
      <c r="AD128" s="788"/>
      <c r="AE128" s="789"/>
      <c r="AF128" s="790">
        <v>3509</v>
      </c>
      <c r="AG128" s="788"/>
      <c r="AH128" s="788"/>
      <c r="AI128" s="788"/>
      <c r="AJ128" s="789"/>
      <c r="AK128" s="790">
        <v>3489</v>
      </c>
      <c r="AL128" s="788"/>
      <c r="AM128" s="788"/>
      <c r="AN128" s="788"/>
      <c r="AO128" s="789"/>
      <c r="AP128" s="791"/>
      <c r="AQ128" s="792"/>
      <c r="AR128" s="792"/>
      <c r="AS128" s="792"/>
      <c r="AT128" s="793"/>
      <c r="AU128" s="348"/>
      <c r="AV128" s="348"/>
      <c r="AW128" s="348"/>
      <c r="AX128" s="794" t="s">
        <v>483</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4"/>
      <c r="CB128" s="244"/>
      <c r="CC128" s="244"/>
      <c r="CD128" s="244"/>
      <c r="CE128" s="244"/>
      <c r="CF128" s="244"/>
      <c r="CG128" s="348"/>
      <c r="CH128" s="348"/>
      <c r="CI128" s="348"/>
      <c r="CJ128" s="243"/>
      <c r="CK128" s="824"/>
      <c r="CL128" s="825"/>
      <c r="CM128" s="825"/>
      <c r="CN128" s="825"/>
      <c r="CO128" s="826"/>
      <c r="CP128" s="776" t="s">
        <v>484</v>
      </c>
      <c r="CQ128" s="717"/>
      <c r="CR128" s="717"/>
      <c r="CS128" s="717"/>
      <c r="CT128" s="717"/>
      <c r="CU128" s="717"/>
      <c r="CV128" s="717"/>
      <c r="CW128" s="717"/>
      <c r="CX128" s="717"/>
      <c r="CY128" s="717"/>
      <c r="CZ128" s="717"/>
      <c r="DA128" s="717"/>
      <c r="DB128" s="717"/>
      <c r="DC128" s="717"/>
      <c r="DD128" s="717"/>
      <c r="DE128" s="717"/>
      <c r="DF128" s="718"/>
      <c r="DG128" s="777">
        <v>20000</v>
      </c>
      <c r="DH128" s="778"/>
      <c r="DI128" s="778"/>
      <c r="DJ128" s="778"/>
      <c r="DK128" s="778"/>
      <c r="DL128" s="778">
        <v>10000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485</v>
      </c>
      <c r="X129" s="764"/>
      <c r="Y129" s="764"/>
      <c r="Z129" s="765"/>
      <c r="AA129" s="766">
        <v>4454497</v>
      </c>
      <c r="AB129" s="767"/>
      <c r="AC129" s="767"/>
      <c r="AD129" s="767"/>
      <c r="AE129" s="768"/>
      <c r="AF129" s="769">
        <v>4756148</v>
      </c>
      <c r="AG129" s="767"/>
      <c r="AH129" s="767"/>
      <c r="AI129" s="767"/>
      <c r="AJ129" s="768"/>
      <c r="AK129" s="769">
        <v>4554940</v>
      </c>
      <c r="AL129" s="767"/>
      <c r="AM129" s="767"/>
      <c r="AN129" s="767"/>
      <c r="AO129" s="768"/>
      <c r="AP129" s="770"/>
      <c r="AQ129" s="771"/>
      <c r="AR129" s="771"/>
      <c r="AS129" s="771"/>
      <c r="AT129" s="772"/>
      <c r="AU129" s="226"/>
      <c r="AV129" s="226"/>
      <c r="AW129" s="226"/>
      <c r="AX129" s="738" t="s">
        <v>486</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6"/>
      <c r="DQ129" s="226"/>
      <c r="DR129" s="226"/>
      <c r="DS129" s="226"/>
      <c r="DT129" s="226"/>
      <c r="DU129" s="226"/>
      <c r="DV129" s="226"/>
      <c r="DW129" s="226"/>
      <c r="DX129" s="226"/>
      <c r="DY129" s="226"/>
      <c r="DZ129" s="226"/>
    </row>
    <row r="130" spans="1:131" s="224" customFormat="1" ht="26.25" customHeight="1" x14ac:dyDescent="0.15">
      <c r="A130" s="761" t="s">
        <v>487</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488</v>
      </c>
      <c r="X130" s="764"/>
      <c r="Y130" s="764"/>
      <c r="Z130" s="765"/>
      <c r="AA130" s="766">
        <v>640194</v>
      </c>
      <c r="AB130" s="767"/>
      <c r="AC130" s="767"/>
      <c r="AD130" s="767"/>
      <c r="AE130" s="768"/>
      <c r="AF130" s="769">
        <v>659591</v>
      </c>
      <c r="AG130" s="767"/>
      <c r="AH130" s="767"/>
      <c r="AI130" s="767"/>
      <c r="AJ130" s="768"/>
      <c r="AK130" s="769">
        <v>602502</v>
      </c>
      <c r="AL130" s="767"/>
      <c r="AM130" s="767"/>
      <c r="AN130" s="767"/>
      <c r="AO130" s="768"/>
      <c r="AP130" s="770"/>
      <c r="AQ130" s="771"/>
      <c r="AR130" s="771"/>
      <c r="AS130" s="771"/>
      <c r="AT130" s="772"/>
      <c r="AU130" s="226"/>
      <c r="AV130" s="226"/>
      <c r="AW130" s="226"/>
      <c r="AX130" s="738" t="s">
        <v>489</v>
      </c>
      <c r="AY130" s="739"/>
      <c r="AZ130" s="739"/>
      <c r="BA130" s="739"/>
      <c r="BB130" s="739"/>
      <c r="BC130" s="739"/>
      <c r="BD130" s="739"/>
      <c r="BE130" s="740"/>
      <c r="BF130" s="741">
        <v>12.9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6"/>
      <c r="DQ130" s="226"/>
      <c r="DR130" s="226"/>
      <c r="DS130" s="226"/>
      <c r="DT130" s="226"/>
      <c r="DU130" s="226"/>
      <c r="DV130" s="226"/>
      <c r="DW130" s="226"/>
      <c r="DX130" s="226"/>
      <c r="DY130" s="226"/>
      <c r="DZ130" s="226"/>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490</v>
      </c>
      <c r="X131" s="748"/>
      <c r="Y131" s="748"/>
      <c r="Z131" s="749"/>
      <c r="AA131" s="750">
        <v>3814303</v>
      </c>
      <c r="AB131" s="751"/>
      <c r="AC131" s="751"/>
      <c r="AD131" s="751"/>
      <c r="AE131" s="752"/>
      <c r="AF131" s="753">
        <v>4096557</v>
      </c>
      <c r="AG131" s="751"/>
      <c r="AH131" s="751"/>
      <c r="AI131" s="751"/>
      <c r="AJ131" s="752"/>
      <c r="AK131" s="753">
        <v>3952438</v>
      </c>
      <c r="AL131" s="751"/>
      <c r="AM131" s="751"/>
      <c r="AN131" s="751"/>
      <c r="AO131" s="752"/>
      <c r="AP131" s="754"/>
      <c r="AQ131" s="755"/>
      <c r="AR131" s="755"/>
      <c r="AS131" s="755"/>
      <c r="AT131" s="756"/>
      <c r="AU131" s="226"/>
      <c r="AV131" s="226"/>
      <c r="AW131" s="226"/>
      <c r="AX131" s="716" t="s">
        <v>491</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6"/>
      <c r="DQ131" s="226"/>
      <c r="DR131" s="226"/>
      <c r="DS131" s="226"/>
      <c r="DT131" s="226"/>
      <c r="DU131" s="226"/>
      <c r="DV131" s="226"/>
      <c r="DW131" s="226"/>
      <c r="DX131" s="226"/>
      <c r="DY131" s="226"/>
      <c r="DZ131" s="226"/>
    </row>
    <row r="132" spans="1:131" s="224" customFormat="1" ht="26.25" customHeight="1" x14ac:dyDescent="0.15">
      <c r="A132" s="725" t="s">
        <v>492</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493</v>
      </c>
      <c r="W132" s="729"/>
      <c r="X132" s="729"/>
      <c r="Y132" s="729"/>
      <c r="Z132" s="730"/>
      <c r="AA132" s="731">
        <v>12.45273383</v>
      </c>
      <c r="AB132" s="732"/>
      <c r="AC132" s="732"/>
      <c r="AD132" s="732"/>
      <c r="AE132" s="733"/>
      <c r="AF132" s="734">
        <v>12.29342104</v>
      </c>
      <c r="AG132" s="732"/>
      <c r="AH132" s="732"/>
      <c r="AI132" s="732"/>
      <c r="AJ132" s="733"/>
      <c r="AK132" s="734">
        <v>14.031238439999999</v>
      </c>
      <c r="AL132" s="732"/>
      <c r="AM132" s="732"/>
      <c r="AN132" s="732"/>
      <c r="AO132" s="733"/>
      <c r="AP132" s="735"/>
      <c r="AQ132" s="736"/>
      <c r="AR132" s="736"/>
      <c r="AS132" s="736"/>
      <c r="AT132" s="737"/>
      <c r="AU132" s="24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7"/>
      <c r="BT132" s="226"/>
      <c r="BU132" s="226"/>
      <c r="BV132" s="226"/>
      <c r="BW132" s="226"/>
      <c r="BX132" s="226"/>
      <c r="BY132" s="226"/>
      <c r="BZ132" s="226"/>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6"/>
      <c r="DQ132" s="226"/>
      <c r="DR132" s="226"/>
      <c r="DS132" s="226"/>
      <c r="DT132" s="226"/>
      <c r="DU132" s="226"/>
      <c r="DV132" s="226"/>
      <c r="DW132" s="226"/>
      <c r="DX132" s="226"/>
      <c r="DY132" s="226"/>
      <c r="DZ132" s="226"/>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494</v>
      </c>
      <c r="W133" s="708"/>
      <c r="X133" s="708"/>
      <c r="Y133" s="708"/>
      <c r="Z133" s="709"/>
      <c r="AA133" s="710">
        <v>13.1</v>
      </c>
      <c r="AB133" s="711"/>
      <c r="AC133" s="711"/>
      <c r="AD133" s="711"/>
      <c r="AE133" s="712"/>
      <c r="AF133" s="710">
        <v>12.6</v>
      </c>
      <c r="AG133" s="711"/>
      <c r="AH133" s="711"/>
      <c r="AI133" s="711"/>
      <c r="AJ133" s="712"/>
      <c r="AK133" s="710">
        <v>12.9</v>
      </c>
      <c r="AL133" s="711"/>
      <c r="AM133" s="711"/>
      <c r="AN133" s="711"/>
      <c r="AO133" s="712"/>
      <c r="AP133" s="713"/>
      <c r="AQ133" s="714"/>
      <c r="AR133" s="714"/>
      <c r="AS133" s="714"/>
      <c r="AT133" s="715"/>
      <c r="AU133" s="226"/>
      <c r="AV133" s="226"/>
      <c r="AW133" s="226"/>
      <c r="AX133" s="226"/>
      <c r="AY133" s="226"/>
      <c r="AZ133" s="226"/>
      <c r="BA133" s="226"/>
      <c r="BB133" s="226"/>
      <c r="BC133" s="226"/>
      <c r="BD133" s="226"/>
      <c r="BE133" s="226"/>
      <c r="BF133" s="226"/>
      <c r="BG133" s="226"/>
      <c r="BH133" s="226"/>
      <c r="BI133" s="226"/>
      <c r="BJ133" s="226"/>
      <c r="BK133" s="226"/>
      <c r="BL133" s="226"/>
      <c r="BM133" s="226"/>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6"/>
      <c r="DQ133" s="226"/>
      <c r="DR133" s="226"/>
      <c r="DS133" s="226"/>
      <c r="DT133" s="226"/>
      <c r="DU133" s="226"/>
      <c r="DV133" s="226"/>
      <c r="DW133" s="226"/>
      <c r="DX133" s="226"/>
      <c r="DY133" s="226"/>
      <c r="DZ133" s="226"/>
    </row>
    <row r="134" spans="1:131" ht="11.25" customHeight="1" x14ac:dyDescent="0.1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6"/>
      <c r="AV134" s="226"/>
      <c r="AW134" s="226"/>
      <c r="AX134" s="226"/>
      <c r="AY134" s="226"/>
      <c r="AZ134" s="226"/>
      <c r="BA134" s="226"/>
      <c r="BB134" s="226"/>
      <c r="BC134" s="226"/>
      <c r="BD134" s="226"/>
      <c r="BE134" s="226"/>
      <c r="BF134" s="226"/>
      <c r="BG134" s="226"/>
      <c r="BH134" s="226"/>
      <c r="BI134" s="226"/>
      <c r="BJ134" s="226"/>
      <c r="BK134" s="226"/>
      <c r="BL134" s="226"/>
      <c r="BM134" s="226"/>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6"/>
      <c r="DQ134" s="226"/>
      <c r="DR134" s="226"/>
      <c r="DS134" s="226"/>
      <c r="DT134" s="226"/>
      <c r="DU134" s="226"/>
      <c r="DV134" s="226"/>
      <c r="DW134" s="226"/>
      <c r="DX134" s="226"/>
      <c r="DY134" s="226"/>
      <c r="DZ134" s="226"/>
      <c r="EA134" s="224"/>
    </row>
    <row r="135" spans="1:131" ht="14.25" hidden="1" x14ac:dyDescent="0.15">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w+PQeuc7tI2Wbxi1pX/Y917x2SeQV7AGQ5XUHVhgyz51R1HDJqbLBLvtnvkqOd9AXjurgBpmfG8pYY01wUq6GA==" saltValue="8uCyMWOV1KpfQOmTWE+Zh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7" zoomScaleNormal="85" zoomScaleSheetLayoutView="100" workbookViewId="0">
      <selection activeCell="CR74" sqref="CR74"/>
    </sheetView>
  </sheetViews>
  <sheetFormatPr defaultColWidth="0" defaultRowHeight="13.5" customHeight="1" zeroHeight="1" x14ac:dyDescent="0.15"/>
  <cols>
    <col min="1" max="120" width="2.75" style="249" customWidth="1"/>
    <col min="121" max="121" width="0" style="248" hidden="1" customWidth="1"/>
    <col min="122" max="16384" width="9" style="248" hidden="1"/>
  </cols>
  <sheetData>
    <row r="1" spans="1:120"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8"/>
    </row>
    <row r="17" spans="119:120" x14ac:dyDescent="0.15">
      <c r="DP17" s="248"/>
    </row>
    <row r="18" spans="119:120" x14ac:dyDescent="0.15"/>
    <row r="19" spans="119:120" x14ac:dyDescent="0.15"/>
    <row r="20" spans="119:120" x14ac:dyDescent="0.15">
      <c r="DO20" s="248"/>
      <c r="DP20" s="248"/>
    </row>
    <row r="21" spans="119:120" x14ac:dyDescent="0.15">
      <c r="DP21" s="248"/>
    </row>
    <row r="22" spans="119:120" x14ac:dyDescent="0.15"/>
    <row r="23" spans="119:120" x14ac:dyDescent="0.15">
      <c r="DO23" s="248"/>
      <c r="DP23" s="248"/>
    </row>
    <row r="24" spans="119:120" x14ac:dyDescent="0.15">
      <c r="DP24" s="248"/>
    </row>
    <row r="25" spans="119:120" x14ac:dyDescent="0.15">
      <c r="DP25" s="248"/>
    </row>
    <row r="26" spans="119:120" x14ac:dyDescent="0.15">
      <c r="DO26" s="248"/>
      <c r="DP26" s="248"/>
    </row>
    <row r="27" spans="119:120" x14ac:dyDescent="0.15"/>
    <row r="28" spans="119:120" x14ac:dyDescent="0.15">
      <c r="DO28" s="248"/>
      <c r="DP28" s="248"/>
    </row>
    <row r="29" spans="119:120" x14ac:dyDescent="0.15">
      <c r="DP29" s="248"/>
    </row>
    <row r="30" spans="119:120" x14ac:dyDescent="0.15"/>
    <row r="31" spans="119:120" x14ac:dyDescent="0.15">
      <c r="DO31" s="248"/>
      <c r="DP31" s="248"/>
    </row>
    <row r="32" spans="119:120" x14ac:dyDescent="0.15"/>
    <row r="33" spans="98:120" x14ac:dyDescent="0.15">
      <c r="DO33" s="248"/>
      <c r="DP33" s="248"/>
    </row>
    <row r="34" spans="98:120" x14ac:dyDescent="0.15">
      <c r="DM34" s="248"/>
    </row>
    <row r="35" spans="98:120" x14ac:dyDescent="0.15">
      <c r="CT35" s="248"/>
      <c r="CU35" s="248"/>
      <c r="CV35" s="248"/>
      <c r="CY35" s="248"/>
      <c r="CZ35" s="248"/>
      <c r="DA35" s="248"/>
      <c r="DD35" s="248"/>
      <c r="DE35" s="248"/>
      <c r="DF35" s="248"/>
      <c r="DI35" s="248"/>
      <c r="DJ35" s="248"/>
      <c r="DK35" s="248"/>
      <c r="DM35" s="248"/>
      <c r="DN35" s="248"/>
      <c r="DO35" s="248"/>
      <c r="DP35" s="248"/>
    </row>
    <row r="36" spans="98:120" x14ac:dyDescent="0.15"/>
    <row r="37" spans="98:120" x14ac:dyDescent="0.15">
      <c r="CW37" s="248"/>
      <c r="DB37" s="248"/>
      <c r="DG37" s="248"/>
      <c r="DL37" s="248"/>
      <c r="DP37" s="248"/>
    </row>
    <row r="38" spans="98:120" x14ac:dyDescent="0.15">
      <c r="CT38" s="248"/>
      <c r="CU38" s="248"/>
      <c r="CV38" s="248"/>
      <c r="CW38" s="248"/>
      <c r="CY38" s="248"/>
      <c r="CZ38" s="248"/>
      <c r="DA38" s="248"/>
      <c r="DB38" s="248"/>
      <c r="DD38" s="248"/>
      <c r="DE38" s="248"/>
      <c r="DF38" s="248"/>
      <c r="DG38" s="248"/>
      <c r="DI38" s="248"/>
      <c r="DJ38" s="248"/>
      <c r="DK38" s="248"/>
      <c r="DL38" s="248"/>
      <c r="DN38" s="248"/>
      <c r="DO38" s="248"/>
      <c r="DP38" s="24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8"/>
      <c r="DO49" s="248"/>
      <c r="DP49" s="24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8"/>
      <c r="CS63" s="248"/>
      <c r="CX63" s="248"/>
      <c r="DC63" s="248"/>
      <c r="DH63" s="248"/>
    </row>
    <row r="64" spans="22:120" x14ac:dyDescent="0.15">
      <c r="V64" s="248"/>
    </row>
    <row r="65" spans="15:120" x14ac:dyDescent="0.15">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x14ac:dyDescent="0.15">
      <c r="Q66" s="248"/>
      <c r="S66" s="248"/>
      <c r="U66" s="248"/>
      <c r="DM66" s="248"/>
    </row>
    <row r="67" spans="15:120" x14ac:dyDescent="0.15">
      <c r="O67" s="248"/>
      <c r="P67" s="248"/>
      <c r="R67" s="248"/>
      <c r="T67" s="248"/>
      <c r="Y67" s="248"/>
      <c r="CT67" s="248"/>
      <c r="CV67" s="248"/>
      <c r="CW67" s="248"/>
      <c r="CY67" s="248"/>
      <c r="DA67" s="248"/>
      <c r="DB67" s="248"/>
      <c r="DD67" s="248"/>
      <c r="DF67" s="248"/>
      <c r="DG67" s="248"/>
      <c r="DI67" s="248"/>
      <c r="DK67" s="248"/>
      <c r="DL67" s="248"/>
      <c r="DN67" s="248"/>
      <c r="DO67" s="248"/>
      <c r="DP67" s="248"/>
    </row>
    <row r="68" spans="15:120" x14ac:dyDescent="0.15"/>
    <row r="69" spans="15:120" x14ac:dyDescent="0.15"/>
    <row r="70" spans="15:120" x14ac:dyDescent="0.15"/>
    <row r="71" spans="15:120" x14ac:dyDescent="0.15"/>
    <row r="72" spans="15:120" x14ac:dyDescent="0.15">
      <c r="DP72" s="248"/>
    </row>
    <row r="73" spans="15:120" x14ac:dyDescent="0.15">
      <c r="DP73" s="24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8"/>
      <c r="CX96" s="248"/>
      <c r="DC96" s="248"/>
      <c r="DH96" s="248"/>
    </row>
    <row r="97" spans="24:120" x14ac:dyDescent="0.15">
      <c r="CS97" s="248"/>
      <c r="CX97" s="248"/>
      <c r="DC97" s="248"/>
      <c r="DH97" s="248"/>
      <c r="DP97" s="249" t="s">
        <v>495</v>
      </c>
    </row>
    <row r="98" spans="24:120" hidden="1" x14ac:dyDescent="0.15">
      <c r="CS98" s="248"/>
      <c r="CX98" s="248"/>
      <c r="DC98" s="248"/>
      <c r="DH98" s="248"/>
    </row>
    <row r="99" spans="24:120" hidden="1" x14ac:dyDescent="0.15">
      <c r="CS99" s="248"/>
      <c r="CX99" s="248"/>
      <c r="DC99" s="248"/>
      <c r="DH99" s="248"/>
    </row>
    <row r="101" spans="24:120" ht="12" hidden="1" customHeight="1" x14ac:dyDescent="0.15">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15">
      <c r="CU102" s="248"/>
      <c r="CZ102" s="248"/>
      <c r="DE102" s="248"/>
      <c r="DJ102" s="248"/>
      <c r="DM102" s="248"/>
    </row>
    <row r="103" spans="24:120" hidden="1" x14ac:dyDescent="0.15">
      <c r="CT103" s="248"/>
      <c r="CV103" s="248"/>
      <c r="CW103" s="248"/>
      <c r="CY103" s="248"/>
      <c r="DA103" s="248"/>
      <c r="DB103" s="248"/>
      <c r="DD103" s="248"/>
      <c r="DF103" s="248"/>
      <c r="DG103" s="248"/>
      <c r="DI103" s="248"/>
      <c r="DK103" s="248"/>
      <c r="DL103" s="248"/>
      <c r="DM103" s="248"/>
      <c r="DN103" s="248"/>
      <c r="DO103" s="248"/>
      <c r="DP103" s="248"/>
    </row>
    <row r="104" spans="24:120" hidden="1" x14ac:dyDescent="0.15">
      <c r="CV104" s="248"/>
      <c r="CW104" s="248"/>
      <c r="DA104" s="248"/>
      <c r="DB104" s="248"/>
      <c r="DF104" s="248"/>
      <c r="DG104" s="248"/>
      <c r="DK104" s="248"/>
      <c r="DL104" s="248"/>
      <c r="DN104" s="248"/>
      <c r="DO104" s="248"/>
      <c r="DP104" s="248"/>
    </row>
    <row r="105" spans="24:120" ht="12.75" hidden="1" customHeight="1" x14ac:dyDescent="0.15"/>
  </sheetData>
  <sheetProtection algorithmName="SHA-512" hashValue="hSiIJLLZw7o3JXKhjsoIDQ/7woIYT6nt5l1FSAaf5gEHboo8E50dcXzk8H8m6gC2QLgpaP2KJQB4HE74bkZfNQ==" saltValue="SbtVgJUC9oW/lQVR6SL1u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9" customWidth="1"/>
    <col min="117" max="16384" width="9" style="248" hidden="1"/>
  </cols>
  <sheetData>
    <row r="1" spans="2:116"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x14ac:dyDescent="0.15"/>
    <row r="3" spans="2:116" x14ac:dyDescent="0.15"/>
    <row r="4" spans="2:116" x14ac:dyDescent="0.15">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x14ac:dyDescent="0.15">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x14ac:dyDescent="0.15"/>
    <row r="20" spans="9:116" x14ac:dyDescent="0.15"/>
    <row r="21" spans="9:116" x14ac:dyDescent="0.15">
      <c r="DL21" s="248"/>
    </row>
    <row r="22" spans="9:116" x14ac:dyDescent="0.15">
      <c r="DI22" s="248"/>
      <c r="DJ22" s="248"/>
      <c r="DK22" s="248"/>
      <c r="DL22" s="248"/>
    </row>
    <row r="23" spans="9:116" x14ac:dyDescent="0.15">
      <c r="CY23" s="248"/>
      <c r="CZ23" s="248"/>
      <c r="DA23" s="248"/>
      <c r="DB23" s="248"/>
      <c r="DC23" s="248"/>
      <c r="DD23" s="248"/>
      <c r="DE23" s="248"/>
      <c r="DF23" s="248"/>
      <c r="DG23" s="248"/>
      <c r="DH23" s="248"/>
      <c r="DI23" s="248"/>
      <c r="DJ23" s="248"/>
      <c r="DK23" s="248"/>
      <c r="DL23" s="24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8"/>
      <c r="DA35" s="248"/>
      <c r="DB35" s="248"/>
      <c r="DC35" s="248"/>
      <c r="DD35" s="248"/>
      <c r="DE35" s="248"/>
      <c r="DF35" s="248"/>
      <c r="DG35" s="248"/>
      <c r="DH35" s="248"/>
      <c r="DI35" s="248"/>
      <c r="DJ35" s="248"/>
      <c r="DK35" s="248"/>
      <c r="DL35" s="248"/>
    </row>
    <row r="36" spans="15:116" x14ac:dyDescent="0.15"/>
    <row r="37" spans="15:116" x14ac:dyDescent="0.15">
      <c r="DL37" s="248"/>
    </row>
    <row r="38" spans="15:116" x14ac:dyDescent="0.15">
      <c r="DI38" s="248"/>
      <c r="DJ38" s="248"/>
      <c r="DK38" s="248"/>
      <c r="DL38" s="248"/>
    </row>
    <row r="39" spans="15:116" x14ac:dyDescent="0.15"/>
    <row r="40" spans="15:116" x14ac:dyDescent="0.15"/>
    <row r="41" spans="15:116" x14ac:dyDescent="0.15"/>
    <row r="42" spans="15:116" x14ac:dyDescent="0.15"/>
    <row r="43" spans="15:116" x14ac:dyDescent="0.15">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x14ac:dyDescent="0.15">
      <c r="DL44" s="248"/>
    </row>
    <row r="45" spans="15:116" x14ac:dyDescent="0.15"/>
    <row r="46" spans="15:116" x14ac:dyDescent="0.15">
      <c r="DA46" s="248"/>
      <c r="DB46" s="248"/>
      <c r="DC46" s="248"/>
      <c r="DD46" s="248"/>
      <c r="DE46" s="248"/>
      <c r="DF46" s="248"/>
      <c r="DG46" s="248"/>
      <c r="DH46" s="248"/>
      <c r="DI46" s="248"/>
      <c r="DJ46" s="248"/>
      <c r="DK46" s="248"/>
      <c r="DL46" s="248"/>
    </row>
    <row r="47" spans="15:116" x14ac:dyDescent="0.15"/>
    <row r="48" spans="15:116" x14ac:dyDescent="0.15"/>
    <row r="49" spans="104:116" x14ac:dyDescent="0.15"/>
    <row r="50" spans="104:116" x14ac:dyDescent="0.15">
      <c r="CZ50" s="248"/>
      <c r="DA50" s="248"/>
      <c r="DB50" s="248"/>
      <c r="DC50" s="248"/>
      <c r="DD50" s="248"/>
      <c r="DE50" s="248"/>
      <c r="DF50" s="248"/>
      <c r="DG50" s="248"/>
      <c r="DH50" s="248"/>
      <c r="DI50" s="248"/>
      <c r="DJ50" s="248"/>
      <c r="DK50" s="248"/>
      <c r="DL50" s="248"/>
    </row>
    <row r="51" spans="104:116" x14ac:dyDescent="0.15"/>
    <row r="52" spans="104:116" x14ac:dyDescent="0.15"/>
    <row r="53" spans="104:116" x14ac:dyDescent="0.15">
      <c r="DL53" s="24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8"/>
      <c r="DD67" s="248"/>
      <c r="DE67" s="248"/>
      <c r="DF67" s="248"/>
      <c r="DG67" s="248"/>
      <c r="DH67" s="248"/>
      <c r="DI67" s="248"/>
      <c r="DJ67" s="248"/>
      <c r="DK67" s="248"/>
      <c r="DL67" s="24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IJr0tOqtHAe4ZNjFlw/OO+4WTN42QqkgEGRm0cejFevjx0f823v8EaLxqCX6TaRhiocPe0uCjucZOR7dof+6A==" saltValue="xN++hkTtCmUGJOk//3Nq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0" customWidth="1"/>
    <col min="37" max="44" width="17" style="250" customWidth="1"/>
    <col min="45" max="45" width="6.125" style="256" customWidth="1"/>
    <col min="46" max="46" width="3" style="254" customWidth="1"/>
    <col min="47" max="47" width="19.125" style="250" hidden="1" customWidth="1"/>
    <col min="48" max="52" width="12.625" style="250" hidden="1" customWidth="1"/>
    <col min="53" max="16384" width="8.625" style="250" hidden="1"/>
  </cols>
  <sheetData>
    <row r="1" spans="1:46" x14ac:dyDescent="0.15">
      <c r="AS1" s="250"/>
      <c r="AT1" s="250"/>
    </row>
    <row r="2" spans="1:46" x14ac:dyDescent="0.15">
      <c r="AS2" s="250"/>
      <c r="AT2" s="250"/>
    </row>
    <row r="3" spans="1:46" x14ac:dyDescent="0.15">
      <c r="AS3" s="250"/>
      <c r="AT3" s="250"/>
    </row>
    <row r="4" spans="1:46" x14ac:dyDescent="0.15">
      <c r="AS4" s="250"/>
      <c r="AT4" s="250"/>
    </row>
    <row r="5" spans="1:46" ht="17.25" x14ac:dyDescent="0.15">
      <c r="A5" s="251" t="s">
        <v>496</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3"/>
    </row>
    <row r="6" spans="1:46" x14ac:dyDescent="0.15">
      <c r="A6" s="254"/>
      <c r="AK6" s="255" t="s">
        <v>497</v>
      </c>
      <c r="AL6" s="255"/>
      <c r="AM6" s="255"/>
      <c r="AN6" s="255"/>
    </row>
    <row r="7" spans="1:46" ht="13.5" customHeight="1" x14ac:dyDescent="0.15">
      <c r="A7" s="254"/>
      <c r="AK7" s="257"/>
      <c r="AL7" s="258"/>
      <c r="AM7" s="258"/>
      <c r="AN7" s="259"/>
      <c r="AO7" s="1104" t="s">
        <v>498</v>
      </c>
      <c r="AP7" s="260"/>
      <c r="AQ7" s="261" t="s">
        <v>499</v>
      </c>
      <c r="AR7" s="262"/>
    </row>
    <row r="8" spans="1:46" x14ac:dyDescent="0.15">
      <c r="A8" s="254"/>
      <c r="AK8" s="263"/>
      <c r="AL8" s="264"/>
      <c r="AM8" s="264"/>
      <c r="AN8" s="265"/>
      <c r="AO8" s="1105"/>
      <c r="AP8" s="266" t="s">
        <v>500</v>
      </c>
      <c r="AQ8" s="267" t="s">
        <v>501</v>
      </c>
      <c r="AR8" s="268" t="s">
        <v>502</v>
      </c>
    </row>
    <row r="9" spans="1:46" x14ac:dyDescent="0.15">
      <c r="A9" s="254"/>
      <c r="AK9" s="1116" t="s">
        <v>503</v>
      </c>
      <c r="AL9" s="1117"/>
      <c r="AM9" s="1117"/>
      <c r="AN9" s="1118"/>
      <c r="AO9" s="269">
        <v>1108243</v>
      </c>
      <c r="AP9" s="269">
        <v>83471</v>
      </c>
      <c r="AQ9" s="270">
        <v>104296</v>
      </c>
      <c r="AR9" s="271">
        <v>-20</v>
      </c>
    </row>
    <row r="10" spans="1:46" ht="13.5" customHeight="1" x14ac:dyDescent="0.15">
      <c r="A10" s="254"/>
      <c r="AK10" s="1116" t="s">
        <v>504</v>
      </c>
      <c r="AL10" s="1117"/>
      <c r="AM10" s="1117"/>
      <c r="AN10" s="1118"/>
      <c r="AO10" s="272">
        <v>219287</v>
      </c>
      <c r="AP10" s="272">
        <v>16516</v>
      </c>
      <c r="AQ10" s="273">
        <v>16614</v>
      </c>
      <c r="AR10" s="274">
        <v>-0.6</v>
      </c>
    </row>
    <row r="11" spans="1:46" ht="13.5" customHeight="1" x14ac:dyDescent="0.15">
      <c r="A11" s="254"/>
      <c r="AK11" s="1116" t="s">
        <v>505</v>
      </c>
      <c r="AL11" s="1117"/>
      <c r="AM11" s="1117"/>
      <c r="AN11" s="1118"/>
      <c r="AO11" s="272">
        <v>13382</v>
      </c>
      <c r="AP11" s="272">
        <v>1008</v>
      </c>
      <c r="AQ11" s="273">
        <v>799</v>
      </c>
      <c r="AR11" s="274">
        <v>26.2</v>
      </c>
    </row>
    <row r="12" spans="1:46" ht="13.5" customHeight="1" x14ac:dyDescent="0.15">
      <c r="A12" s="254"/>
      <c r="AK12" s="1116" t="s">
        <v>506</v>
      </c>
      <c r="AL12" s="1117"/>
      <c r="AM12" s="1117"/>
      <c r="AN12" s="1118"/>
      <c r="AO12" s="272" t="s">
        <v>507</v>
      </c>
      <c r="AP12" s="272" t="s">
        <v>507</v>
      </c>
      <c r="AQ12" s="273" t="s">
        <v>507</v>
      </c>
      <c r="AR12" s="274" t="s">
        <v>507</v>
      </c>
    </row>
    <row r="13" spans="1:46" ht="13.5" customHeight="1" x14ac:dyDescent="0.15">
      <c r="A13" s="254"/>
      <c r="AK13" s="1116" t="s">
        <v>508</v>
      </c>
      <c r="AL13" s="1117"/>
      <c r="AM13" s="1117"/>
      <c r="AN13" s="1118"/>
      <c r="AO13" s="272">
        <v>87334</v>
      </c>
      <c r="AP13" s="272">
        <v>6578</v>
      </c>
      <c r="AQ13" s="273">
        <v>4504</v>
      </c>
      <c r="AR13" s="274">
        <v>46</v>
      </c>
    </row>
    <row r="14" spans="1:46" ht="13.5" customHeight="1" x14ac:dyDescent="0.15">
      <c r="A14" s="254"/>
      <c r="AK14" s="1116" t="s">
        <v>509</v>
      </c>
      <c r="AL14" s="1117"/>
      <c r="AM14" s="1117"/>
      <c r="AN14" s="1118"/>
      <c r="AO14" s="272">
        <v>24506</v>
      </c>
      <c r="AP14" s="272">
        <v>1846</v>
      </c>
      <c r="AQ14" s="273">
        <v>2125</v>
      </c>
      <c r="AR14" s="274">
        <v>-13.1</v>
      </c>
    </row>
    <row r="15" spans="1:46" ht="13.5" customHeight="1" x14ac:dyDescent="0.15">
      <c r="A15" s="254"/>
      <c r="AK15" s="1119" t="s">
        <v>510</v>
      </c>
      <c r="AL15" s="1120"/>
      <c r="AM15" s="1120"/>
      <c r="AN15" s="1121"/>
      <c r="AO15" s="272">
        <v>-66105</v>
      </c>
      <c r="AP15" s="272">
        <v>-4979</v>
      </c>
      <c r="AQ15" s="273">
        <v>-7352</v>
      </c>
      <c r="AR15" s="274">
        <v>-32.299999999999997</v>
      </c>
    </row>
    <row r="16" spans="1:46" x14ac:dyDescent="0.15">
      <c r="A16" s="254"/>
      <c r="AK16" s="1119" t="s">
        <v>189</v>
      </c>
      <c r="AL16" s="1120"/>
      <c r="AM16" s="1120"/>
      <c r="AN16" s="1121"/>
      <c r="AO16" s="272">
        <v>1386647</v>
      </c>
      <c r="AP16" s="272">
        <v>104440</v>
      </c>
      <c r="AQ16" s="273">
        <v>120986</v>
      </c>
      <c r="AR16" s="274">
        <v>-13.7</v>
      </c>
    </row>
    <row r="17" spans="1:46" x14ac:dyDescent="0.15">
      <c r="A17" s="254"/>
    </row>
    <row r="18" spans="1:46" x14ac:dyDescent="0.15">
      <c r="A18" s="254"/>
      <c r="AQ18" s="275"/>
      <c r="AR18" s="275"/>
    </row>
    <row r="19" spans="1:46" x14ac:dyDescent="0.15">
      <c r="A19" s="254"/>
      <c r="AK19" s="250" t="s">
        <v>511</v>
      </c>
    </row>
    <row r="20" spans="1:46" x14ac:dyDescent="0.15">
      <c r="A20" s="254"/>
      <c r="AK20" s="276"/>
      <c r="AL20" s="277"/>
      <c r="AM20" s="277"/>
      <c r="AN20" s="278"/>
      <c r="AO20" s="279" t="s">
        <v>512</v>
      </c>
      <c r="AP20" s="280" t="s">
        <v>513</v>
      </c>
      <c r="AQ20" s="281" t="s">
        <v>514</v>
      </c>
      <c r="AR20" s="282"/>
    </row>
    <row r="21" spans="1:46" s="255" customFormat="1" x14ac:dyDescent="0.15">
      <c r="A21" s="283"/>
      <c r="AK21" s="1122" t="s">
        <v>515</v>
      </c>
      <c r="AL21" s="1123"/>
      <c r="AM21" s="1123"/>
      <c r="AN21" s="1124"/>
      <c r="AO21" s="284">
        <v>8.2899999999999991</v>
      </c>
      <c r="AP21" s="285">
        <v>10.56</v>
      </c>
      <c r="AQ21" s="286">
        <v>-2.27</v>
      </c>
      <c r="AS21" s="287"/>
      <c r="AT21" s="283"/>
    </row>
    <row r="22" spans="1:46" s="255" customFormat="1" x14ac:dyDescent="0.15">
      <c r="A22" s="283"/>
      <c r="AK22" s="1122" t="s">
        <v>516</v>
      </c>
      <c r="AL22" s="1123"/>
      <c r="AM22" s="1123"/>
      <c r="AN22" s="1124"/>
      <c r="AO22" s="288">
        <v>99.1</v>
      </c>
      <c r="AP22" s="289">
        <v>96.8</v>
      </c>
      <c r="AQ22" s="290">
        <v>2.2999999999999998</v>
      </c>
      <c r="AR22" s="275"/>
      <c r="AS22" s="287"/>
      <c r="AT22" s="283"/>
    </row>
    <row r="23" spans="1:46" s="255" customFormat="1" x14ac:dyDescent="0.15">
      <c r="A23" s="283"/>
      <c r="AP23" s="275"/>
      <c r="AQ23" s="275"/>
      <c r="AR23" s="275"/>
      <c r="AS23" s="287"/>
      <c r="AT23" s="283"/>
    </row>
    <row r="24" spans="1:46" s="255" customFormat="1" x14ac:dyDescent="0.15">
      <c r="A24" s="283"/>
      <c r="AP24" s="275"/>
      <c r="AQ24" s="275"/>
      <c r="AR24" s="275"/>
      <c r="AS24" s="287"/>
      <c r="AT24" s="283"/>
    </row>
    <row r="25" spans="1:46" s="255" customFormat="1" x14ac:dyDescent="0.15">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3"/>
      <c r="AQ25" s="293"/>
      <c r="AR25" s="293"/>
      <c r="AS25" s="294"/>
      <c r="AT25" s="283"/>
    </row>
    <row r="26" spans="1:46" s="255" customFormat="1" x14ac:dyDescent="0.15">
      <c r="A26" s="1115" t="s">
        <v>517</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row>
    <row r="27" spans="1:46" x14ac:dyDescent="0.15">
      <c r="A27" s="295"/>
      <c r="AS27" s="250"/>
      <c r="AT27" s="250"/>
    </row>
    <row r="28" spans="1:46" ht="17.25" x14ac:dyDescent="0.15">
      <c r="A28" s="251" t="s">
        <v>518</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96"/>
    </row>
    <row r="29" spans="1:46" x14ac:dyDescent="0.15">
      <c r="A29" s="254"/>
      <c r="AK29" s="255" t="s">
        <v>519</v>
      </c>
      <c r="AL29" s="255"/>
      <c r="AM29" s="255"/>
      <c r="AN29" s="255"/>
      <c r="AS29" s="297"/>
    </row>
    <row r="30" spans="1:46" ht="13.5" customHeight="1" x14ac:dyDescent="0.15">
      <c r="A30" s="254"/>
      <c r="AK30" s="257"/>
      <c r="AL30" s="258"/>
      <c r="AM30" s="258"/>
      <c r="AN30" s="259"/>
      <c r="AO30" s="1104" t="s">
        <v>498</v>
      </c>
      <c r="AP30" s="260"/>
      <c r="AQ30" s="261" t="s">
        <v>499</v>
      </c>
      <c r="AR30" s="262"/>
    </row>
    <row r="31" spans="1:46" x14ac:dyDescent="0.15">
      <c r="A31" s="254"/>
      <c r="AK31" s="263"/>
      <c r="AL31" s="264"/>
      <c r="AM31" s="264"/>
      <c r="AN31" s="265"/>
      <c r="AO31" s="1105"/>
      <c r="AP31" s="266" t="s">
        <v>500</v>
      </c>
      <c r="AQ31" s="267" t="s">
        <v>501</v>
      </c>
      <c r="AR31" s="268" t="s">
        <v>502</v>
      </c>
    </row>
    <row r="32" spans="1:46" ht="27" customHeight="1" x14ac:dyDescent="0.15">
      <c r="A32" s="254"/>
      <c r="AK32" s="1106" t="s">
        <v>520</v>
      </c>
      <c r="AL32" s="1107"/>
      <c r="AM32" s="1107"/>
      <c r="AN32" s="1108"/>
      <c r="AO32" s="298">
        <v>913227</v>
      </c>
      <c r="AP32" s="298">
        <v>68783</v>
      </c>
      <c r="AQ32" s="299">
        <v>60627</v>
      </c>
      <c r="AR32" s="300">
        <v>13.5</v>
      </c>
    </row>
    <row r="33" spans="1:46" ht="13.5" customHeight="1" x14ac:dyDescent="0.15">
      <c r="A33" s="254"/>
      <c r="AK33" s="1106" t="s">
        <v>521</v>
      </c>
      <c r="AL33" s="1107"/>
      <c r="AM33" s="1107"/>
      <c r="AN33" s="1108"/>
      <c r="AO33" s="298" t="s">
        <v>507</v>
      </c>
      <c r="AP33" s="298" t="s">
        <v>507</v>
      </c>
      <c r="AQ33" s="299" t="s">
        <v>507</v>
      </c>
      <c r="AR33" s="300" t="s">
        <v>507</v>
      </c>
    </row>
    <row r="34" spans="1:46" ht="27" customHeight="1" x14ac:dyDescent="0.15">
      <c r="A34" s="254"/>
      <c r="AK34" s="1106" t="s">
        <v>522</v>
      </c>
      <c r="AL34" s="1107"/>
      <c r="AM34" s="1107"/>
      <c r="AN34" s="1108"/>
      <c r="AO34" s="298" t="s">
        <v>507</v>
      </c>
      <c r="AP34" s="298" t="s">
        <v>507</v>
      </c>
      <c r="AQ34" s="299" t="s">
        <v>507</v>
      </c>
      <c r="AR34" s="300" t="s">
        <v>507</v>
      </c>
    </row>
    <row r="35" spans="1:46" ht="27" customHeight="1" x14ac:dyDescent="0.15">
      <c r="A35" s="254"/>
      <c r="AK35" s="1106" t="s">
        <v>523</v>
      </c>
      <c r="AL35" s="1107"/>
      <c r="AM35" s="1107"/>
      <c r="AN35" s="1108"/>
      <c r="AO35" s="298">
        <v>191849</v>
      </c>
      <c r="AP35" s="298">
        <v>14450</v>
      </c>
      <c r="AQ35" s="299">
        <v>21887</v>
      </c>
      <c r="AR35" s="300">
        <v>-34</v>
      </c>
    </row>
    <row r="36" spans="1:46" ht="27" customHeight="1" x14ac:dyDescent="0.15">
      <c r="A36" s="254"/>
      <c r="AK36" s="1106" t="s">
        <v>524</v>
      </c>
      <c r="AL36" s="1107"/>
      <c r="AM36" s="1107"/>
      <c r="AN36" s="1108"/>
      <c r="AO36" s="298">
        <v>12767</v>
      </c>
      <c r="AP36" s="298">
        <v>962</v>
      </c>
      <c r="AQ36" s="299">
        <v>5351</v>
      </c>
      <c r="AR36" s="300">
        <v>-82</v>
      </c>
    </row>
    <row r="37" spans="1:46" ht="13.5" customHeight="1" x14ac:dyDescent="0.15">
      <c r="A37" s="254"/>
      <c r="AK37" s="1106" t="s">
        <v>525</v>
      </c>
      <c r="AL37" s="1107"/>
      <c r="AM37" s="1107"/>
      <c r="AN37" s="1108"/>
      <c r="AO37" s="298">
        <v>42488</v>
      </c>
      <c r="AP37" s="298">
        <v>3200</v>
      </c>
      <c r="AQ37" s="299">
        <v>569</v>
      </c>
      <c r="AR37" s="300">
        <v>462.4</v>
      </c>
    </row>
    <row r="38" spans="1:46" ht="27" customHeight="1" x14ac:dyDescent="0.15">
      <c r="A38" s="254"/>
      <c r="AK38" s="1109" t="s">
        <v>526</v>
      </c>
      <c r="AL38" s="1110"/>
      <c r="AM38" s="1110"/>
      <c r="AN38" s="1111"/>
      <c r="AO38" s="301">
        <v>236</v>
      </c>
      <c r="AP38" s="301">
        <v>18</v>
      </c>
      <c r="AQ38" s="302">
        <v>12</v>
      </c>
      <c r="AR38" s="290">
        <v>50</v>
      </c>
      <c r="AS38" s="297"/>
    </row>
    <row r="39" spans="1:46" x14ac:dyDescent="0.15">
      <c r="A39" s="254"/>
      <c r="AK39" s="1109" t="s">
        <v>527</v>
      </c>
      <c r="AL39" s="1110"/>
      <c r="AM39" s="1110"/>
      <c r="AN39" s="1111"/>
      <c r="AO39" s="298">
        <v>-3489</v>
      </c>
      <c r="AP39" s="298">
        <v>-263</v>
      </c>
      <c r="AQ39" s="299">
        <v>-1532</v>
      </c>
      <c r="AR39" s="300">
        <v>-82.8</v>
      </c>
      <c r="AS39" s="297"/>
    </row>
    <row r="40" spans="1:46" ht="27" customHeight="1" x14ac:dyDescent="0.15">
      <c r="A40" s="254"/>
      <c r="AK40" s="1106" t="s">
        <v>528</v>
      </c>
      <c r="AL40" s="1107"/>
      <c r="AM40" s="1107"/>
      <c r="AN40" s="1108"/>
      <c r="AO40" s="298">
        <v>-602502</v>
      </c>
      <c r="AP40" s="298">
        <v>-45379</v>
      </c>
      <c r="AQ40" s="299">
        <v>-57744</v>
      </c>
      <c r="AR40" s="300">
        <v>-21.4</v>
      </c>
      <c r="AS40" s="297"/>
    </row>
    <row r="41" spans="1:46" x14ac:dyDescent="0.15">
      <c r="A41" s="254"/>
      <c r="AK41" s="1112" t="s">
        <v>303</v>
      </c>
      <c r="AL41" s="1113"/>
      <c r="AM41" s="1113"/>
      <c r="AN41" s="1114"/>
      <c r="AO41" s="298">
        <v>554576</v>
      </c>
      <c r="AP41" s="298">
        <v>41770</v>
      </c>
      <c r="AQ41" s="299">
        <v>29170</v>
      </c>
      <c r="AR41" s="300">
        <v>43.2</v>
      </c>
      <c r="AS41" s="297"/>
    </row>
    <row r="42" spans="1:46" x14ac:dyDescent="0.15">
      <c r="A42" s="254"/>
      <c r="AK42" s="303" t="s">
        <v>529</v>
      </c>
      <c r="AQ42" s="275"/>
      <c r="AR42" s="275"/>
      <c r="AS42" s="297"/>
    </row>
    <row r="43" spans="1:46" x14ac:dyDescent="0.15">
      <c r="A43" s="254"/>
      <c r="AP43" s="304"/>
      <c r="AQ43" s="275"/>
      <c r="AS43" s="297"/>
    </row>
    <row r="44" spans="1:46" x14ac:dyDescent="0.15">
      <c r="A44" s="254"/>
      <c r="AQ44" s="275"/>
    </row>
    <row r="45" spans="1:46" x14ac:dyDescent="0.15">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305"/>
      <c r="AR45" s="252"/>
      <c r="AS45" s="252"/>
      <c r="AT45" s="250"/>
    </row>
    <row r="46" spans="1:46" x14ac:dyDescent="0.15">
      <c r="A46" s="306"/>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250"/>
    </row>
    <row r="47" spans="1:46" ht="17.25" customHeight="1" x14ac:dyDescent="0.15">
      <c r="A47" s="307" t="s">
        <v>530</v>
      </c>
    </row>
    <row r="48" spans="1:46" x14ac:dyDescent="0.15">
      <c r="A48" s="254"/>
      <c r="AK48" s="308" t="s">
        <v>531</v>
      </c>
      <c r="AL48" s="308"/>
      <c r="AM48" s="308"/>
      <c r="AN48" s="308"/>
      <c r="AO48" s="308"/>
      <c r="AP48" s="308"/>
      <c r="AQ48" s="309"/>
      <c r="AR48" s="308"/>
    </row>
    <row r="49" spans="1:44" ht="13.5" customHeight="1" x14ac:dyDescent="0.15">
      <c r="A49" s="254"/>
      <c r="AK49" s="310"/>
      <c r="AL49" s="311"/>
      <c r="AM49" s="1099" t="s">
        <v>498</v>
      </c>
      <c r="AN49" s="1101" t="s">
        <v>532</v>
      </c>
      <c r="AO49" s="1102"/>
      <c r="AP49" s="1102"/>
      <c r="AQ49" s="1102"/>
      <c r="AR49" s="1103"/>
    </row>
    <row r="50" spans="1:44" x14ac:dyDescent="0.15">
      <c r="A50" s="254"/>
      <c r="AK50" s="312"/>
      <c r="AL50" s="313"/>
      <c r="AM50" s="1100"/>
      <c r="AN50" s="314" t="s">
        <v>533</v>
      </c>
      <c r="AO50" s="315" t="s">
        <v>534</v>
      </c>
      <c r="AP50" s="316" t="s">
        <v>535</v>
      </c>
      <c r="AQ50" s="317" t="s">
        <v>536</v>
      </c>
      <c r="AR50" s="318" t="s">
        <v>537</v>
      </c>
    </row>
    <row r="51" spans="1:44" x14ac:dyDescent="0.15">
      <c r="A51" s="254"/>
      <c r="AK51" s="310" t="s">
        <v>538</v>
      </c>
      <c r="AL51" s="311"/>
      <c r="AM51" s="319">
        <v>624353</v>
      </c>
      <c r="AN51" s="320">
        <v>44105</v>
      </c>
      <c r="AO51" s="321">
        <v>-38.700000000000003</v>
      </c>
      <c r="AP51" s="322">
        <v>108252</v>
      </c>
      <c r="AQ51" s="323">
        <v>30.4</v>
      </c>
      <c r="AR51" s="324">
        <v>-69.099999999999994</v>
      </c>
    </row>
    <row r="52" spans="1:44" x14ac:dyDescent="0.15">
      <c r="A52" s="254"/>
      <c r="AK52" s="325"/>
      <c r="AL52" s="326" t="s">
        <v>539</v>
      </c>
      <c r="AM52" s="327">
        <v>148157</v>
      </c>
      <c r="AN52" s="328">
        <v>10466</v>
      </c>
      <c r="AO52" s="329">
        <v>18.600000000000001</v>
      </c>
      <c r="AP52" s="330">
        <v>50321</v>
      </c>
      <c r="AQ52" s="331">
        <v>7.6</v>
      </c>
      <c r="AR52" s="332">
        <v>11</v>
      </c>
    </row>
    <row r="53" spans="1:44" x14ac:dyDescent="0.15">
      <c r="A53" s="254"/>
      <c r="AK53" s="310" t="s">
        <v>540</v>
      </c>
      <c r="AL53" s="311"/>
      <c r="AM53" s="319">
        <v>705202</v>
      </c>
      <c r="AN53" s="320">
        <v>50548</v>
      </c>
      <c r="AO53" s="321">
        <v>14.6</v>
      </c>
      <c r="AP53" s="322">
        <v>93492</v>
      </c>
      <c r="AQ53" s="323">
        <v>-13.6</v>
      </c>
      <c r="AR53" s="324">
        <v>28.2</v>
      </c>
    </row>
    <row r="54" spans="1:44" x14ac:dyDescent="0.15">
      <c r="A54" s="254"/>
      <c r="AK54" s="325"/>
      <c r="AL54" s="326" t="s">
        <v>539</v>
      </c>
      <c r="AM54" s="327">
        <v>124663</v>
      </c>
      <c r="AN54" s="328">
        <v>8936</v>
      </c>
      <c r="AO54" s="329">
        <v>-14.6</v>
      </c>
      <c r="AP54" s="330">
        <v>53316</v>
      </c>
      <c r="AQ54" s="331">
        <v>6</v>
      </c>
      <c r="AR54" s="332">
        <v>-20.6</v>
      </c>
    </row>
    <row r="55" spans="1:44" x14ac:dyDescent="0.15">
      <c r="A55" s="254"/>
      <c r="AK55" s="310" t="s">
        <v>541</v>
      </c>
      <c r="AL55" s="311"/>
      <c r="AM55" s="319">
        <v>783453</v>
      </c>
      <c r="AN55" s="320">
        <v>56974</v>
      </c>
      <c r="AO55" s="321">
        <v>12.7</v>
      </c>
      <c r="AP55" s="322">
        <v>94796</v>
      </c>
      <c r="AQ55" s="323">
        <v>1.4</v>
      </c>
      <c r="AR55" s="324">
        <v>11.3</v>
      </c>
    </row>
    <row r="56" spans="1:44" x14ac:dyDescent="0.15">
      <c r="A56" s="254"/>
      <c r="AK56" s="325"/>
      <c r="AL56" s="326" t="s">
        <v>539</v>
      </c>
      <c r="AM56" s="327">
        <v>194145</v>
      </c>
      <c r="AN56" s="328">
        <v>14119</v>
      </c>
      <c r="AO56" s="329">
        <v>58</v>
      </c>
      <c r="AP56" s="330">
        <v>55781</v>
      </c>
      <c r="AQ56" s="331">
        <v>4.5999999999999996</v>
      </c>
      <c r="AR56" s="332">
        <v>53.4</v>
      </c>
    </row>
    <row r="57" spans="1:44" x14ac:dyDescent="0.15">
      <c r="A57" s="254"/>
      <c r="AK57" s="310" t="s">
        <v>542</v>
      </c>
      <c r="AL57" s="311"/>
      <c r="AM57" s="319">
        <v>889472</v>
      </c>
      <c r="AN57" s="320">
        <v>65936</v>
      </c>
      <c r="AO57" s="321">
        <v>15.7</v>
      </c>
      <c r="AP57" s="322">
        <v>85942</v>
      </c>
      <c r="AQ57" s="323">
        <v>-9.3000000000000007</v>
      </c>
      <c r="AR57" s="324">
        <v>25</v>
      </c>
    </row>
    <row r="58" spans="1:44" x14ac:dyDescent="0.15">
      <c r="A58" s="254"/>
      <c r="AK58" s="325"/>
      <c r="AL58" s="326" t="s">
        <v>539</v>
      </c>
      <c r="AM58" s="327">
        <v>311650</v>
      </c>
      <c r="AN58" s="328">
        <v>23102</v>
      </c>
      <c r="AO58" s="329">
        <v>63.6</v>
      </c>
      <c r="AP58" s="330">
        <v>48630</v>
      </c>
      <c r="AQ58" s="331">
        <v>-12.8</v>
      </c>
      <c r="AR58" s="332">
        <v>76.400000000000006</v>
      </c>
    </row>
    <row r="59" spans="1:44" x14ac:dyDescent="0.15">
      <c r="A59" s="254"/>
      <c r="AK59" s="310" t="s">
        <v>543</v>
      </c>
      <c r="AL59" s="311"/>
      <c r="AM59" s="319">
        <v>904217</v>
      </c>
      <c r="AN59" s="320">
        <v>68104</v>
      </c>
      <c r="AO59" s="321">
        <v>3.3</v>
      </c>
      <c r="AP59" s="322">
        <v>95007</v>
      </c>
      <c r="AQ59" s="323">
        <v>10.5</v>
      </c>
      <c r="AR59" s="324">
        <v>-7.2</v>
      </c>
    </row>
    <row r="60" spans="1:44" x14ac:dyDescent="0.15">
      <c r="A60" s="254"/>
      <c r="AK60" s="325"/>
      <c r="AL60" s="326" t="s">
        <v>539</v>
      </c>
      <c r="AM60" s="327">
        <v>442667</v>
      </c>
      <c r="AN60" s="328">
        <v>33341</v>
      </c>
      <c r="AO60" s="329">
        <v>44.3</v>
      </c>
      <c r="AP60" s="330">
        <v>48509</v>
      </c>
      <c r="AQ60" s="331">
        <v>-0.2</v>
      </c>
      <c r="AR60" s="332">
        <v>44.5</v>
      </c>
    </row>
    <row r="61" spans="1:44" x14ac:dyDescent="0.15">
      <c r="A61" s="254"/>
      <c r="AK61" s="310" t="s">
        <v>544</v>
      </c>
      <c r="AL61" s="333"/>
      <c r="AM61" s="319">
        <v>781339</v>
      </c>
      <c r="AN61" s="320">
        <v>57133</v>
      </c>
      <c r="AO61" s="321">
        <v>1.5</v>
      </c>
      <c r="AP61" s="322">
        <v>95498</v>
      </c>
      <c r="AQ61" s="334">
        <v>3.9</v>
      </c>
      <c r="AR61" s="324">
        <v>-2.4</v>
      </c>
    </row>
    <row r="62" spans="1:44" x14ac:dyDescent="0.15">
      <c r="A62" s="254"/>
      <c r="AK62" s="325"/>
      <c r="AL62" s="326" t="s">
        <v>539</v>
      </c>
      <c r="AM62" s="327">
        <v>244256</v>
      </c>
      <c r="AN62" s="328">
        <v>17993</v>
      </c>
      <c r="AO62" s="329">
        <v>34</v>
      </c>
      <c r="AP62" s="330">
        <v>51311</v>
      </c>
      <c r="AQ62" s="331">
        <v>1</v>
      </c>
      <c r="AR62" s="332">
        <v>33</v>
      </c>
    </row>
    <row r="63" spans="1:44" x14ac:dyDescent="0.15">
      <c r="A63" s="254"/>
    </row>
    <row r="64" spans="1:44" x14ac:dyDescent="0.15">
      <c r="A64" s="254"/>
    </row>
    <row r="65" spans="1:46" x14ac:dyDescent="0.15">
      <c r="A65" s="254"/>
    </row>
    <row r="66" spans="1:46" x14ac:dyDescent="0.15">
      <c r="A66" s="335"/>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36"/>
    </row>
    <row r="67" spans="1:46" ht="13.5" hidden="1" customHeight="1" x14ac:dyDescent="0.15">
      <c r="AS67" s="250"/>
      <c r="AT67" s="250"/>
    </row>
    <row r="70" spans="1:46" hidden="1" x14ac:dyDescent="0.15"/>
    <row r="71" spans="1:46" hidden="1" x14ac:dyDescent="0.15"/>
    <row r="72" spans="1:46" hidden="1" x14ac:dyDescent="0.15"/>
    <row r="73" spans="1:46" hidden="1" x14ac:dyDescent="0.15"/>
  </sheetData>
  <sheetProtection algorithmName="SHA-512" hashValue="NBcBThNXZ0dY/aRQXVow9jST9oIZMFSRjDsN45Y8GOZElBkJElq9lHOvFbBHIFSPzk9QhrbCZE5ow6rogxKD2Q==" saltValue="BpuEcPeYiG/8xU+140BR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4"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49" customWidth="1"/>
    <col min="126" max="16384" width="9" style="248" hidden="1"/>
  </cols>
  <sheetData>
    <row r="1" spans="2:125"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x14ac:dyDescent="0.15">
      <c r="B2" s="248"/>
      <c r="DG2" s="248"/>
    </row>
    <row r="3" spans="2:125" x14ac:dyDescent="0.15">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x14ac:dyDescent="0.15"/>
    <row r="5" spans="2:125" x14ac:dyDescent="0.15"/>
    <row r="6" spans="2:125" x14ac:dyDescent="0.15"/>
    <row r="7" spans="2:125" x14ac:dyDescent="0.15"/>
    <row r="8" spans="2:125" x14ac:dyDescent="0.15"/>
    <row r="9" spans="2:125" x14ac:dyDescent="0.15">
      <c r="DU9" s="24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8"/>
    </row>
    <row r="18" spans="125:125" x14ac:dyDescent="0.15"/>
    <row r="19" spans="125:125" x14ac:dyDescent="0.15"/>
    <row r="20" spans="125:125" x14ac:dyDescent="0.15">
      <c r="DU20" s="248"/>
    </row>
    <row r="21" spans="125:125" x14ac:dyDescent="0.15">
      <c r="DU21" s="24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8"/>
    </row>
    <row r="29" spans="125:125" x14ac:dyDescent="0.15"/>
    <row r="30" spans="125:125" x14ac:dyDescent="0.15"/>
    <row r="31" spans="125:125" x14ac:dyDescent="0.15"/>
    <row r="32" spans="125:125" x14ac:dyDescent="0.15"/>
    <row r="33" spans="2:125" x14ac:dyDescent="0.15">
      <c r="B33" s="248"/>
      <c r="G33" s="248"/>
      <c r="I33" s="248"/>
    </row>
    <row r="34" spans="2:125" x14ac:dyDescent="0.15">
      <c r="C34" s="248"/>
      <c r="P34" s="248"/>
      <c r="DE34" s="248"/>
      <c r="DH34" s="248"/>
    </row>
    <row r="35" spans="2:125" x14ac:dyDescent="0.15">
      <c r="D35" s="248"/>
      <c r="E35" s="248"/>
      <c r="DG35" s="248"/>
      <c r="DJ35" s="248"/>
      <c r="DP35" s="248"/>
      <c r="DQ35" s="248"/>
      <c r="DR35" s="248"/>
      <c r="DS35" s="248"/>
      <c r="DT35" s="248"/>
      <c r="DU35" s="248"/>
    </row>
    <row r="36" spans="2:125" x14ac:dyDescent="0.15">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x14ac:dyDescent="0.15">
      <c r="DU37" s="248"/>
    </row>
    <row r="38" spans="2:125" x14ac:dyDescent="0.15">
      <c r="DT38" s="248"/>
      <c r="DU38" s="248"/>
    </row>
    <row r="39" spans="2:125" x14ac:dyDescent="0.15"/>
    <row r="40" spans="2:125" x14ac:dyDescent="0.15">
      <c r="DH40" s="248"/>
    </row>
    <row r="41" spans="2:125" x14ac:dyDescent="0.15">
      <c r="DE41" s="248"/>
    </row>
    <row r="42" spans="2:125" x14ac:dyDescent="0.15">
      <c r="DG42" s="248"/>
      <c r="DJ42" s="248"/>
    </row>
    <row r="43" spans="2:125" x14ac:dyDescent="0.15">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x14ac:dyDescent="0.15">
      <c r="DU44" s="248"/>
    </row>
    <row r="45" spans="2:125" x14ac:dyDescent="0.15"/>
    <row r="46" spans="2:125" x14ac:dyDescent="0.15"/>
    <row r="47" spans="2:125" x14ac:dyDescent="0.15"/>
    <row r="48" spans="2:125" x14ac:dyDescent="0.15">
      <c r="DT48" s="248"/>
      <c r="DU48" s="248"/>
    </row>
    <row r="49" spans="120:125" x14ac:dyDescent="0.15">
      <c r="DU49" s="248"/>
    </row>
    <row r="50" spans="120:125" x14ac:dyDescent="0.15">
      <c r="DU50" s="248"/>
    </row>
    <row r="51" spans="120:125" x14ac:dyDescent="0.15">
      <c r="DP51" s="248"/>
      <c r="DQ51" s="248"/>
      <c r="DR51" s="248"/>
      <c r="DS51" s="248"/>
      <c r="DT51" s="248"/>
      <c r="DU51" s="248"/>
    </row>
    <row r="52" spans="120:125" x14ac:dyDescent="0.15"/>
    <row r="53" spans="120:125" x14ac:dyDescent="0.15"/>
    <row r="54" spans="120:125" x14ac:dyDescent="0.15">
      <c r="DU54" s="248"/>
    </row>
    <row r="55" spans="120:125" x14ac:dyDescent="0.15"/>
    <row r="56" spans="120:125" x14ac:dyDescent="0.15"/>
    <row r="57" spans="120:125" x14ac:dyDescent="0.15"/>
    <row r="58" spans="120:125" x14ac:dyDescent="0.15">
      <c r="DU58" s="248"/>
    </row>
    <row r="59" spans="120:125" x14ac:dyDescent="0.15"/>
    <row r="60" spans="120:125" x14ac:dyDescent="0.15"/>
    <row r="61" spans="120:125" x14ac:dyDescent="0.15"/>
    <row r="62" spans="120:125" x14ac:dyDescent="0.15"/>
    <row r="63" spans="120:125" x14ac:dyDescent="0.15">
      <c r="DU63" s="248"/>
    </row>
    <row r="64" spans="120:125" x14ac:dyDescent="0.15">
      <c r="DT64" s="248"/>
      <c r="DU64" s="248"/>
    </row>
    <row r="65" spans="123:125" x14ac:dyDescent="0.15"/>
    <row r="66" spans="123:125" x14ac:dyDescent="0.15"/>
    <row r="67" spans="123:125" x14ac:dyDescent="0.15"/>
    <row r="68" spans="123:125" x14ac:dyDescent="0.15"/>
    <row r="69" spans="123:125" x14ac:dyDescent="0.15">
      <c r="DS69" s="248"/>
      <c r="DT69" s="248"/>
      <c r="DU69" s="24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8"/>
    </row>
    <row r="83" spans="116:125" x14ac:dyDescent="0.15">
      <c r="DM83" s="248"/>
      <c r="DN83" s="248"/>
      <c r="DO83" s="248"/>
      <c r="DP83" s="248"/>
      <c r="DQ83" s="248"/>
      <c r="DR83" s="248"/>
      <c r="DS83" s="248"/>
      <c r="DT83" s="248"/>
      <c r="DU83" s="248"/>
    </row>
    <row r="84" spans="116:125" x14ac:dyDescent="0.15"/>
    <row r="85" spans="116:125" x14ac:dyDescent="0.15"/>
    <row r="86" spans="116:125" x14ac:dyDescent="0.15"/>
    <row r="87" spans="116:125" x14ac:dyDescent="0.15"/>
    <row r="88" spans="116:125" x14ac:dyDescent="0.15">
      <c r="DU88" s="24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8"/>
      <c r="DT94" s="248"/>
      <c r="DU94" s="248"/>
    </row>
    <row r="95" spans="116:125" ht="13.5" customHeight="1" x14ac:dyDescent="0.15">
      <c r="DU95" s="24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8"/>
    </row>
    <row r="102" spans="124:125" ht="13.5" customHeight="1" x14ac:dyDescent="0.15"/>
    <row r="103" spans="124:125" ht="13.5" customHeight="1" x14ac:dyDescent="0.15"/>
    <row r="104" spans="124:125" ht="13.5" customHeight="1" x14ac:dyDescent="0.15">
      <c r="DT104" s="248"/>
      <c r="DU104" s="24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546</v>
      </c>
    </row>
    <row r="121" spans="125:125" ht="13.5" hidden="1" customHeight="1" x14ac:dyDescent="0.15">
      <c r="DU121" s="248"/>
    </row>
  </sheetData>
  <sheetProtection algorithmName="SHA-512" hashValue="XeF4c5DTn7wfaPEmIZP/3qzcGSwtw6C+pc8nBcOnv6ste1HTY9biaWk7rOEVbmKVZDSZomNFNA0YQ+j7BGZ2Xw==" saltValue="Ea6PbUFrQ9eURglcJtbZ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2" zoomScaleNormal="100" zoomScaleSheetLayoutView="55" workbookViewId="0"/>
  </sheetViews>
  <sheetFormatPr defaultColWidth="0" defaultRowHeight="13.5" customHeight="1" zeroHeight="1" x14ac:dyDescent="0.15"/>
  <cols>
    <col min="1" max="125" width="2.5" style="249" customWidth="1"/>
    <col min="126" max="142" width="0" style="248" hidden="1" customWidth="1"/>
    <col min="143" max="16384" width="9" style="248" hidden="1"/>
  </cols>
  <sheetData>
    <row r="1" spans="1:125"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x14ac:dyDescent="0.15">
      <c r="B2" s="248"/>
      <c r="T2" s="248"/>
    </row>
    <row r="3" spans="1:125"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8"/>
      <c r="G33" s="248"/>
      <c r="I33" s="248"/>
    </row>
    <row r="34" spans="2:125" x14ac:dyDescent="0.15">
      <c r="C34" s="248"/>
      <c r="P34" s="248"/>
      <c r="R34" s="248"/>
      <c r="U34" s="248"/>
    </row>
    <row r="35" spans="2:125" x14ac:dyDescent="0.15">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x14ac:dyDescent="0.15">
      <c r="F36" s="248"/>
      <c r="H36" s="248"/>
      <c r="J36" s="248"/>
      <c r="K36" s="248"/>
      <c r="L36" s="248"/>
      <c r="M36" s="248"/>
      <c r="N36" s="248"/>
      <c r="O36" s="248"/>
      <c r="Q36" s="248"/>
      <c r="S36" s="248"/>
      <c r="V36" s="248"/>
    </row>
    <row r="37" spans="2:125" x14ac:dyDescent="0.15"/>
    <row r="38" spans="2:125" x14ac:dyDescent="0.15"/>
    <row r="39" spans="2:125" x14ac:dyDescent="0.15"/>
    <row r="40" spans="2:125" x14ac:dyDescent="0.15">
      <c r="U40" s="248"/>
    </row>
    <row r="41" spans="2:125" x14ac:dyDescent="0.15">
      <c r="R41" s="248"/>
    </row>
    <row r="42" spans="2:125" x14ac:dyDescent="0.15">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x14ac:dyDescent="0.15">
      <c r="Q43" s="248"/>
      <c r="S43" s="248"/>
      <c r="V43" s="24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547</v>
      </c>
    </row>
  </sheetData>
  <sheetProtection algorithmName="SHA-512" hashValue="BRy0mdK3ZKrEEH9HeuaYxMT8Dcd84gvOl+j1wKsB/CORupC9n29/DXe2s6MNv2ZUdZah3hOndrwcTsrzRmlLmw==" saltValue="Sp0/RnD4zdam7x2cG5IV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25" t="s">
        <v>3</v>
      </c>
      <c r="D47" s="1125"/>
      <c r="E47" s="1126"/>
      <c r="F47" s="11">
        <v>21.42</v>
      </c>
      <c r="G47" s="12">
        <v>17.96</v>
      </c>
      <c r="H47" s="12">
        <v>19.260000000000002</v>
      </c>
      <c r="I47" s="12">
        <v>20.92</v>
      </c>
      <c r="J47" s="13">
        <v>24.5</v>
      </c>
    </row>
    <row r="48" spans="2:10" ht="57.75" customHeight="1" x14ac:dyDescent="0.15">
      <c r="B48" s="14"/>
      <c r="C48" s="1127" t="s">
        <v>4</v>
      </c>
      <c r="D48" s="1127"/>
      <c r="E48" s="1128"/>
      <c r="F48" s="15">
        <v>6.25</v>
      </c>
      <c r="G48" s="16">
        <v>7.42</v>
      </c>
      <c r="H48" s="16">
        <v>8.69</v>
      </c>
      <c r="I48" s="16">
        <v>9.27</v>
      </c>
      <c r="J48" s="17">
        <v>4.1100000000000003</v>
      </c>
    </row>
    <row r="49" spans="2:10" ht="57.75" customHeight="1" thickBot="1" x14ac:dyDescent="0.2">
      <c r="B49" s="18"/>
      <c r="C49" s="1129" t="s">
        <v>5</v>
      </c>
      <c r="D49" s="1129"/>
      <c r="E49" s="1130"/>
      <c r="F49" s="19" t="s">
        <v>553</v>
      </c>
      <c r="G49" s="20" t="s">
        <v>554</v>
      </c>
      <c r="H49" s="20">
        <v>0.6</v>
      </c>
      <c r="I49" s="20" t="s">
        <v>555</v>
      </c>
      <c r="J49" s="21" t="s">
        <v>556</v>
      </c>
    </row>
    <row r="50" spans="2:10" x14ac:dyDescent="0.15"/>
  </sheetData>
  <sheetProtection algorithmName="SHA-512" hashValue="RRCdMWvsTAwQbCyS7Xin46MKRzmgeUDNUfDeZcT1XDj7KVLiNMi5xgNffTH+8U1Zt7WHK1UE3p4L+h4kW8koVA==" saltValue="j3W0u+cRXPcu1b/aoO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 </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管理者 棚倉町</cp:lastModifiedBy>
  <dcterms:created xsi:type="dcterms:W3CDTF">2024-03-14T01:20:54Z</dcterms:created>
  <dcterms:modified xsi:type="dcterms:W3CDTF">2024-03-29T06:56:16Z</dcterms:modified>
  <cp:category/>
</cp:coreProperties>
</file>