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8_{BC1FDAB8-4B36-404E-BA21-95087FC1926E}" xr6:coauthVersionLast="47" xr6:coauthVersionMax="47" xr10:uidLastSave="{00000000-0000-0000-0000-000000000000}"/>
  <bookViews>
    <workbookView xWindow="5280" yWindow="345" windowWidth="15210" windowHeight="11055" tabRatio="929" activeTab="5" xr2:uid="{00000000-000D-0000-FFFF-FFFF00000000}"/>
  </bookViews>
  <sheets>
    <sheet name="八幡沢・第６" sheetId="1" r:id="rId1"/>
    <sheet name="棚倉受水池" sheetId="10" r:id="rId2"/>
    <sheet name="第５給水栓" sheetId="8" r:id="rId3"/>
    <sheet name="山岡" sheetId="11" r:id="rId4"/>
    <sheet name="瀬ヶ野" sheetId="13" r:id="rId5"/>
    <sheet name="高野西部" sheetId="12" r:id="rId6"/>
    <sheet name="戸中川前" sheetId="14" r:id="rId7"/>
    <sheet name="戸中高内" sheetId="15" r:id="rId8"/>
    <sheet name="職員保菌検査" sheetId="18" r:id="rId9"/>
    <sheet name="山岡使用開始届５１項目" sheetId="16" state="hidden" r:id="rId10"/>
  </sheets>
  <externalReferences>
    <externalReference r:id="rId11"/>
  </externalReferences>
  <definedNames>
    <definedName name="_xlnm._FilterDatabase" localSheetId="7" hidden="1">戸中高内!$E$33:$P$65</definedName>
    <definedName name="_xlnm._FilterDatabase" localSheetId="6" hidden="1">戸中川前!$E$33:$P$66</definedName>
    <definedName name="_xlnm._FilterDatabase" localSheetId="5" hidden="1">高野西部!$E$33:$P$65</definedName>
    <definedName name="_xlnm._FilterDatabase" localSheetId="3" hidden="1">山岡!$E$33:$P$65</definedName>
    <definedName name="_xlnm._FilterDatabase" localSheetId="9" hidden="1">山岡使用開始届５１項目!$E$33:$R$65</definedName>
    <definedName name="_xlnm._FilterDatabase" localSheetId="8" hidden="1">職員保菌検査!#REF!</definedName>
    <definedName name="_xlnm._FilterDatabase" localSheetId="4" hidden="1">瀬ヶ野!$E$33:$P$65</definedName>
    <definedName name="_xlnm._FilterDatabase" localSheetId="2" hidden="1">第５給水栓!$E$33:$P$65</definedName>
    <definedName name="_xlnm._FilterDatabase" localSheetId="1" hidden="1">棚倉受水池!$E$33:$P$65</definedName>
    <definedName name="_xlnm._FilterDatabase" localSheetId="0" hidden="1">八幡沢・第６!$E$33:$P$67</definedName>
    <definedName name="_xlnm.Print_Area" localSheetId="7">戸中高内!$A$2:$P$66</definedName>
    <definedName name="_xlnm.Print_Area" localSheetId="6">戸中川前!$A$2:$P$67</definedName>
    <definedName name="_xlnm.Print_Area" localSheetId="5">高野西部!$A$2:$P$133</definedName>
    <definedName name="_xlnm.Print_Area" localSheetId="3">山岡!$A$2:$P$133</definedName>
    <definedName name="_xlnm.Print_Area" localSheetId="9">山岡使用開始届５１項目!$A$2:$R$67</definedName>
    <definedName name="_xlnm.Print_Area" localSheetId="8">職員保菌検査!$A$1:$H$9</definedName>
    <definedName name="_xlnm.Print_Area" localSheetId="4">瀬ヶ野!$A$2:$P$133</definedName>
    <definedName name="_xlnm.Print_Area" localSheetId="2">第５給水栓!$A$2:$P$200</definedName>
    <definedName name="_xlnm.Print_Area" localSheetId="1">棚倉受水池!$A$2:$P$66</definedName>
    <definedName name="_xlnm.Print_Area" localSheetId="0">八幡沢・第６!$A$2:$P$336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6" i="11" l="1"/>
  <c r="P62" i="11"/>
  <c r="N66" i="13"/>
  <c r="N62" i="13"/>
  <c r="N68" i="13"/>
  <c r="N66" i="11"/>
  <c r="N62" i="11"/>
  <c r="L62" i="8" l="1"/>
  <c r="M62" i="8"/>
  <c r="K66" i="12"/>
  <c r="K62" i="12"/>
  <c r="K62" i="8" l="1"/>
  <c r="K196" i="8"/>
  <c r="H202" i="1" l="1"/>
  <c r="G202" i="1" l="1"/>
  <c r="G62" i="11"/>
  <c r="F202" i="1" l="1"/>
  <c r="J66" i="8" l="1"/>
  <c r="J133" i="8" s="1"/>
  <c r="J200" i="8" s="1"/>
  <c r="K66" i="8"/>
  <c r="K133" i="8" s="1"/>
  <c r="K200" i="8" s="1"/>
  <c r="L66" i="8"/>
  <c r="L133" i="8" s="1"/>
  <c r="L200" i="8" s="1"/>
  <c r="M66" i="8"/>
  <c r="M133" i="8" s="1"/>
  <c r="M200" i="8" s="1"/>
  <c r="F66" i="13"/>
  <c r="H66" i="13"/>
  <c r="I66" i="13"/>
  <c r="K66" i="13"/>
  <c r="L66" i="13"/>
  <c r="M66" i="13"/>
  <c r="E66" i="13"/>
  <c r="F66" i="12"/>
  <c r="H66" i="12"/>
  <c r="I66" i="12"/>
  <c r="L66" i="12"/>
  <c r="M66" i="12"/>
  <c r="F66" i="11"/>
  <c r="H66" i="11"/>
  <c r="I66" i="11"/>
  <c r="K66" i="11"/>
  <c r="L66" i="11"/>
  <c r="M66" i="11"/>
  <c r="E202" i="1"/>
  <c r="F62" i="8"/>
  <c r="G62" i="8"/>
  <c r="H62" i="8"/>
  <c r="I62" i="8"/>
  <c r="J62" i="8"/>
  <c r="E62" i="8"/>
  <c r="E66" i="10"/>
  <c r="K135" i="8" l="1"/>
  <c r="K271" i="1" l="1"/>
  <c r="K204" i="1"/>
  <c r="K135" i="1"/>
  <c r="K269" i="1" s="1"/>
  <c r="K336" i="1" s="1"/>
  <c r="K131" i="1"/>
  <c r="K198" i="1" s="1"/>
  <c r="K265" i="1" s="1"/>
  <c r="K332" i="1" s="1"/>
  <c r="K70" i="1"/>
  <c r="I68" i="12" l="1"/>
  <c r="I2" i="14"/>
  <c r="I62" i="13"/>
  <c r="I62" i="12"/>
  <c r="I62" i="11"/>
  <c r="H66" i="8" l="1"/>
  <c r="H133" i="8" s="1"/>
  <c r="H200" i="8" s="1"/>
  <c r="G66" i="8" l="1"/>
  <c r="G133" i="8" s="1"/>
  <c r="G200" i="8" s="1"/>
  <c r="E66" i="8" l="1"/>
  <c r="E133" i="8" s="1"/>
  <c r="E200" i="8" s="1"/>
  <c r="E135" i="8" l="1"/>
  <c r="E68" i="8"/>
  <c r="E129" i="8"/>
  <c r="E196" i="8" s="1"/>
  <c r="E271" i="1"/>
  <c r="E204" i="1"/>
  <c r="E137" i="1"/>
  <c r="E135" i="1"/>
  <c r="E269" i="1" s="1"/>
  <c r="E131" i="1"/>
  <c r="E198" i="1" s="1"/>
  <c r="E265" i="1" s="1"/>
  <c r="E70" i="1"/>
  <c r="G135" i="1" l="1"/>
  <c r="H135" i="1"/>
  <c r="L62" i="12" l="1"/>
  <c r="L68" i="12"/>
  <c r="L68" i="11"/>
  <c r="L62" i="11"/>
  <c r="H68" i="8" l="1"/>
  <c r="F62" i="13" l="1"/>
  <c r="G62" i="13"/>
  <c r="H62" i="13"/>
  <c r="J62" i="13"/>
  <c r="K62" i="13"/>
  <c r="L62" i="13"/>
  <c r="M62" i="13"/>
  <c r="F62" i="12"/>
  <c r="H62" i="12"/>
  <c r="J62" i="12"/>
  <c r="M62" i="12"/>
  <c r="H66" i="10"/>
  <c r="F66" i="10"/>
  <c r="G269" i="1"/>
  <c r="I269" i="1"/>
  <c r="F135" i="1"/>
  <c r="F269" i="1" s="1"/>
  <c r="F336" i="1" s="1"/>
  <c r="J135" i="1"/>
  <c r="J269" i="1" s="1"/>
  <c r="J336" i="1" s="1"/>
  <c r="L135" i="1"/>
  <c r="M135" i="1"/>
  <c r="F62" i="11"/>
  <c r="H62" i="11"/>
  <c r="J62" i="11"/>
  <c r="K62" i="11"/>
  <c r="M62" i="11"/>
  <c r="M202" i="1" l="1"/>
  <c r="M269" i="1" s="1"/>
  <c r="M336" i="1" s="1"/>
  <c r="L269" i="1"/>
  <c r="L336" i="1" s="1"/>
  <c r="H269" i="1"/>
  <c r="H336" i="1" s="1"/>
  <c r="I68" i="13" l="1"/>
  <c r="E66" i="12" l="1"/>
  <c r="E66" i="11"/>
  <c r="F66" i="8"/>
  <c r="F133" i="8" s="1"/>
  <c r="F200" i="8" s="1"/>
  <c r="E336" i="1"/>
  <c r="M62" i="10"/>
  <c r="M129" i="8"/>
  <c r="M196" i="8" s="1"/>
  <c r="L129" i="8"/>
  <c r="L196" i="8" s="1"/>
  <c r="J129" i="8"/>
  <c r="J196" i="8" s="1"/>
  <c r="I129" i="8"/>
  <c r="I196" i="8" s="1"/>
  <c r="H129" i="8"/>
  <c r="H196" i="8" s="1"/>
  <c r="G129" i="8"/>
  <c r="G196" i="8" s="1"/>
  <c r="F129" i="8"/>
  <c r="F196" i="8" s="1"/>
  <c r="E62" i="11"/>
  <c r="E62" i="12"/>
  <c r="I62" i="15"/>
  <c r="E62" i="13"/>
  <c r="E332" i="1"/>
  <c r="G131" i="1"/>
  <c r="G198" i="1" s="1"/>
  <c r="G265" i="1" s="1"/>
  <c r="G332" i="1" s="1"/>
  <c r="H131" i="1"/>
  <c r="H198" i="1" s="1"/>
  <c r="H265" i="1" s="1"/>
  <c r="H332" i="1" s="1"/>
  <c r="I131" i="1"/>
  <c r="I198" i="1" s="1"/>
  <c r="I265" i="1" s="1"/>
  <c r="I332" i="1" s="1"/>
  <c r="J131" i="1"/>
  <c r="J198" i="1" s="1"/>
  <c r="J265" i="1" s="1"/>
  <c r="J332" i="1" s="1"/>
  <c r="L131" i="1"/>
  <c r="L198" i="1" s="1"/>
  <c r="L265" i="1" s="1"/>
  <c r="L332" i="1" s="1"/>
  <c r="M131" i="1"/>
  <c r="M198" i="1" s="1"/>
  <c r="M265" i="1" s="1"/>
  <c r="M332" i="1" s="1"/>
  <c r="F131" i="1"/>
  <c r="F198" i="1" l="1"/>
  <c r="F265" i="1" s="1"/>
  <c r="F332" i="1" s="1"/>
  <c r="F129" i="11"/>
  <c r="Q60" i="16"/>
  <c r="R59" i="16"/>
  <c r="Q59" i="16"/>
  <c r="R58" i="16"/>
  <c r="Q58" i="16"/>
  <c r="R57" i="16"/>
  <c r="Q57" i="16"/>
  <c r="R60" i="16"/>
  <c r="R63" i="16"/>
  <c r="Q63" i="16"/>
  <c r="R54" i="16"/>
  <c r="Q54" i="16"/>
  <c r="R53" i="16"/>
  <c r="Q53" i="16"/>
  <c r="R52" i="16"/>
  <c r="Q52" i="16"/>
  <c r="R51" i="16"/>
  <c r="Q51" i="16"/>
  <c r="R50" i="16"/>
  <c r="Q50" i="16"/>
  <c r="R49" i="16"/>
  <c r="Q49" i="16"/>
  <c r="R48" i="16"/>
  <c r="Q48" i="16"/>
  <c r="R47" i="16"/>
  <c r="Q47" i="16"/>
  <c r="R46" i="16"/>
  <c r="Q46" i="16"/>
  <c r="R45" i="16"/>
  <c r="Q45" i="16"/>
  <c r="R44" i="16"/>
  <c r="Q44" i="16"/>
  <c r="R43" i="16"/>
  <c r="Q43" i="16"/>
  <c r="R42" i="16"/>
  <c r="Q42" i="16"/>
  <c r="R41" i="16"/>
  <c r="Q41" i="16"/>
  <c r="R40" i="16"/>
  <c r="Q40" i="16"/>
  <c r="R39" i="16"/>
  <c r="Q39" i="16"/>
  <c r="R38" i="16"/>
  <c r="Q38" i="16"/>
  <c r="R37" i="16"/>
  <c r="Q37" i="16"/>
  <c r="R36" i="16"/>
  <c r="Q36" i="16"/>
  <c r="R35" i="16"/>
  <c r="Q35" i="16"/>
  <c r="R34" i="16"/>
  <c r="Q34" i="16"/>
  <c r="R33" i="16"/>
  <c r="Q33" i="16"/>
  <c r="R32" i="16"/>
  <c r="Q32" i="16"/>
  <c r="R31" i="16"/>
  <c r="Q31" i="16"/>
  <c r="R30" i="16"/>
  <c r="Q30" i="16"/>
  <c r="R29" i="16"/>
  <c r="Q29" i="16"/>
  <c r="R28" i="16"/>
  <c r="Q28" i="16"/>
  <c r="R27" i="16"/>
  <c r="Q27" i="16"/>
  <c r="R26" i="16"/>
  <c r="Q26" i="16"/>
  <c r="R25" i="16"/>
  <c r="Q25" i="16"/>
  <c r="R24" i="16"/>
  <c r="Q24" i="16"/>
  <c r="R23" i="16"/>
  <c r="Q23" i="16"/>
  <c r="R22" i="16"/>
  <c r="Q22" i="16"/>
  <c r="R21" i="16"/>
  <c r="Q21" i="16"/>
  <c r="R20" i="16"/>
  <c r="Q20" i="16"/>
  <c r="R19" i="16"/>
  <c r="Q19" i="16"/>
  <c r="R18" i="16"/>
  <c r="Q18" i="16"/>
  <c r="R17" i="16"/>
  <c r="Q17" i="16"/>
  <c r="R16" i="16"/>
  <c r="Q16" i="16"/>
  <c r="R15" i="16"/>
  <c r="Q15" i="16"/>
  <c r="R14" i="16"/>
  <c r="Q14" i="16"/>
  <c r="R13" i="16"/>
  <c r="Q13" i="16"/>
  <c r="R12" i="16"/>
  <c r="Q12" i="16"/>
  <c r="R11" i="16"/>
  <c r="Q11" i="16"/>
  <c r="R10" i="16"/>
  <c r="Q10" i="16"/>
  <c r="R9" i="16"/>
  <c r="Q9" i="16"/>
  <c r="R8" i="16"/>
  <c r="R2" i="16" s="1"/>
  <c r="Q8" i="16"/>
  <c r="R7" i="16"/>
  <c r="Q7" i="16"/>
  <c r="R6" i="16"/>
  <c r="Q6" i="16"/>
  <c r="R5" i="16"/>
  <c r="Q5" i="16"/>
  <c r="R4" i="16"/>
  <c r="Q4" i="16"/>
  <c r="P2" i="16"/>
  <c r="O2" i="16"/>
  <c r="N2" i="16"/>
  <c r="M2" i="16"/>
  <c r="L2" i="16"/>
  <c r="K2" i="16"/>
  <c r="J2" i="16"/>
  <c r="I2" i="16"/>
  <c r="H2" i="16"/>
  <c r="G2" i="16"/>
  <c r="F2" i="16"/>
  <c r="E2" i="16"/>
  <c r="P2" i="15"/>
  <c r="O2" i="15"/>
  <c r="N2" i="15"/>
  <c r="M2" i="15"/>
  <c r="L2" i="15"/>
  <c r="K2" i="15"/>
  <c r="J2" i="15"/>
  <c r="I2" i="15"/>
  <c r="H2" i="15"/>
  <c r="G2" i="15"/>
  <c r="F2" i="15"/>
  <c r="E2" i="15"/>
  <c r="P2" i="14"/>
  <c r="O2" i="14"/>
  <c r="N2" i="14"/>
  <c r="M2" i="14"/>
  <c r="L2" i="14"/>
  <c r="K2" i="14"/>
  <c r="J2" i="14"/>
  <c r="H2" i="14"/>
  <c r="G2" i="14"/>
  <c r="F2" i="14"/>
  <c r="E2" i="14"/>
  <c r="P68" i="13"/>
  <c r="O68" i="13"/>
  <c r="M68" i="13"/>
  <c r="L68" i="13"/>
  <c r="K68" i="13"/>
  <c r="J68" i="13"/>
  <c r="H68" i="13"/>
  <c r="G68" i="13"/>
  <c r="F68" i="13"/>
  <c r="E68" i="13"/>
  <c r="P2" i="13"/>
  <c r="O2" i="13"/>
  <c r="N2" i="13"/>
  <c r="M2" i="13"/>
  <c r="L2" i="13"/>
  <c r="K2" i="13"/>
  <c r="J2" i="13"/>
  <c r="I2" i="13"/>
  <c r="H2" i="13"/>
  <c r="G2" i="13"/>
  <c r="F2" i="13"/>
  <c r="E2" i="13"/>
  <c r="P68" i="12"/>
  <c r="O68" i="12"/>
  <c r="N68" i="12"/>
  <c r="M68" i="12"/>
  <c r="K68" i="12"/>
  <c r="J68" i="12"/>
  <c r="H68" i="12"/>
  <c r="G68" i="12"/>
  <c r="F68" i="12"/>
  <c r="E68" i="12"/>
  <c r="P2" i="12"/>
  <c r="O2" i="12"/>
  <c r="N2" i="12"/>
  <c r="M2" i="12"/>
  <c r="L2" i="12"/>
  <c r="K2" i="12"/>
  <c r="J2" i="12"/>
  <c r="I2" i="12"/>
  <c r="H2" i="12"/>
  <c r="G2" i="12"/>
  <c r="F2" i="12"/>
  <c r="E2" i="12"/>
  <c r="P68" i="11"/>
  <c r="O68" i="11"/>
  <c r="N68" i="11"/>
  <c r="M68" i="11"/>
  <c r="K68" i="11"/>
  <c r="J68" i="11"/>
  <c r="I68" i="11"/>
  <c r="H68" i="11"/>
  <c r="G68" i="11"/>
  <c r="F68" i="11"/>
  <c r="E68" i="11"/>
  <c r="P2" i="11"/>
  <c r="O2" i="11"/>
  <c r="N2" i="11"/>
  <c r="M2" i="11"/>
  <c r="L2" i="11"/>
  <c r="K2" i="11"/>
  <c r="J2" i="11"/>
  <c r="I2" i="11"/>
  <c r="H2" i="11"/>
  <c r="G2" i="11"/>
  <c r="F2" i="11"/>
  <c r="E2" i="11"/>
  <c r="M135" i="8"/>
  <c r="L135" i="8"/>
  <c r="J135" i="8"/>
  <c r="I135" i="8"/>
  <c r="H135" i="8"/>
  <c r="G135" i="8"/>
  <c r="F135" i="8"/>
  <c r="M68" i="8"/>
  <c r="L68" i="8"/>
  <c r="J68" i="8"/>
  <c r="I68" i="8"/>
  <c r="G68" i="8"/>
  <c r="F68" i="8"/>
  <c r="P2" i="8"/>
  <c r="O2" i="8"/>
  <c r="N2" i="8"/>
  <c r="M2" i="8"/>
  <c r="L2" i="8"/>
  <c r="J2" i="8"/>
  <c r="I2" i="8"/>
  <c r="H2" i="8"/>
  <c r="G2" i="8"/>
  <c r="F2" i="8"/>
  <c r="E2" i="8"/>
  <c r="P2" i="10"/>
  <c r="O2" i="10"/>
  <c r="N2" i="10"/>
  <c r="M2" i="10"/>
  <c r="L2" i="10"/>
  <c r="K2" i="10"/>
  <c r="J2" i="10"/>
  <c r="I2" i="10"/>
  <c r="H2" i="10"/>
  <c r="G2" i="10"/>
  <c r="F2" i="10"/>
  <c r="E2" i="10"/>
  <c r="M271" i="1"/>
  <c r="L271" i="1"/>
  <c r="J271" i="1"/>
  <c r="I271" i="1"/>
  <c r="H271" i="1"/>
  <c r="G271" i="1"/>
  <c r="F271" i="1"/>
  <c r="M204" i="1"/>
  <c r="L204" i="1"/>
  <c r="J204" i="1"/>
  <c r="I204" i="1"/>
  <c r="H204" i="1"/>
  <c r="G204" i="1"/>
  <c r="M137" i="1"/>
  <c r="L137" i="1"/>
  <c r="I137" i="1"/>
  <c r="H137" i="1"/>
  <c r="G137" i="1"/>
  <c r="F137" i="1"/>
  <c r="M70" i="1"/>
  <c r="L70" i="1"/>
  <c r="J70" i="1"/>
  <c r="I70" i="1"/>
  <c r="H70" i="1"/>
  <c r="G70" i="1"/>
  <c r="F70" i="1"/>
  <c r="P2" i="1"/>
  <c r="O2" i="1"/>
  <c r="N2" i="1"/>
  <c r="M2" i="1"/>
  <c r="L2" i="1"/>
  <c r="K2" i="1"/>
  <c r="J2" i="1"/>
  <c r="I2" i="1"/>
  <c r="H2" i="1"/>
  <c r="G2" i="1"/>
  <c r="F2" i="1"/>
  <c r="E2" i="1"/>
  <c r="R65" i="16"/>
  <c r="Q65" i="16"/>
  <c r="R64" i="16"/>
  <c r="Q64" i="16"/>
  <c r="Q2" i="16" l="1"/>
  <c r="F20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71" authorId="0" shapeId="0" xr:uid="{A868EE05-839D-4532-B9E8-8B74126DAA8E}">
      <text>
        <r>
          <rPr>
            <b/>
            <sz val="9"/>
            <color indexed="81"/>
            <rFont val="MS P ゴシック"/>
            <family val="3"/>
            <charset val="128"/>
          </rPr>
          <t>分析センターの表記では
「第６水源　取水場」</t>
        </r>
      </text>
    </comment>
    <comment ref="C330" authorId="0" shapeId="0" xr:uid="{1CC0B2D8-92D9-43EF-82E9-CAA39A7C2788}">
      <text>
        <r>
          <rPr>
            <b/>
            <sz val="9"/>
            <color indexed="81"/>
            <rFont val="MS P ゴシック"/>
            <family val="3"/>
            <charset val="128"/>
          </rPr>
          <t>国の暫定目標値
50ｎｇ/L
＝0.00005ｍｇ/Ｌ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72C8F478-2EC4-40CC-A32B-1E13C8FEC2A8}">
      <text>
        <r>
          <rPr>
            <b/>
            <sz val="9"/>
            <color indexed="81"/>
            <rFont val="MS P ゴシック"/>
            <family val="3"/>
            <charset val="128"/>
          </rPr>
          <t>修明高校の上台農場で、受水池の検査結果を知りたいと年に１回ほど問い合わせ来る予定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8" authorId="0" shapeId="0" xr:uid="{32C826C1-8E7E-412D-81C4-777E4584AA59}">
      <text>
        <r>
          <rPr>
            <b/>
            <sz val="9"/>
            <color indexed="81"/>
            <rFont val="MS P ゴシック"/>
            <family val="3"/>
            <charset val="128"/>
          </rPr>
          <t>分析センターの表記では
「第５水源　取水場№１」</t>
        </r>
      </text>
    </comment>
    <comment ref="B135" authorId="0" shapeId="0" xr:uid="{66758AA4-9B88-4C4A-8E99-1C039581102B}">
      <text>
        <r>
          <rPr>
            <b/>
            <sz val="9"/>
            <color indexed="81"/>
            <rFont val="MS P ゴシック"/>
            <family val="3"/>
            <charset val="128"/>
          </rPr>
          <t>分析センターの表記では
「第５水源　取水場№２」</t>
        </r>
      </text>
    </comment>
  </commentList>
</comments>
</file>

<file path=xl/sharedStrings.xml><?xml version="1.0" encoding="utf-8"?>
<sst xmlns="http://schemas.openxmlformats.org/spreadsheetml/2006/main" count="4002" uniqueCount="331">
  <si>
    <t>一般細菌</t>
    <rPh sb="0" eb="2">
      <t>イッパン</t>
    </rPh>
    <rPh sb="2" eb="4">
      <t>サイキン</t>
    </rPh>
    <phoneticPr fontId="2"/>
  </si>
  <si>
    <t>大腸菌</t>
    <rPh sb="0" eb="3">
      <t>ダイチョウキン</t>
    </rPh>
    <phoneticPr fontId="2"/>
  </si>
  <si>
    <t>検出されないこと</t>
  </si>
  <si>
    <t>カドミウム及びその化合物</t>
    <rPh sb="5" eb="6">
      <t>オヨ</t>
    </rPh>
    <rPh sb="9" eb="12">
      <t>カゴウブツ</t>
    </rPh>
    <phoneticPr fontId="2"/>
  </si>
  <si>
    <t>水銀及びその化合物</t>
    <rPh sb="0" eb="2">
      <t>スイギン</t>
    </rPh>
    <rPh sb="2" eb="3">
      <t>オヨ</t>
    </rPh>
    <rPh sb="6" eb="9">
      <t>カゴウブツ</t>
    </rPh>
    <phoneticPr fontId="2"/>
  </si>
  <si>
    <t>セレン及びその化合物</t>
    <rPh sb="3" eb="4">
      <t>オヨ</t>
    </rPh>
    <rPh sb="7" eb="10">
      <t>カゴウブツ</t>
    </rPh>
    <phoneticPr fontId="2"/>
  </si>
  <si>
    <t>鉛及びその化合物</t>
    <rPh sb="0" eb="1">
      <t>ナマリ</t>
    </rPh>
    <rPh sb="1" eb="2">
      <t>オヨ</t>
    </rPh>
    <rPh sb="5" eb="8">
      <t>カゴウブツ</t>
    </rPh>
    <phoneticPr fontId="2"/>
  </si>
  <si>
    <t>ヒ素及びその化合物</t>
    <rPh sb="1" eb="2">
      <t>ソ</t>
    </rPh>
    <rPh sb="2" eb="3">
      <t>オヨ</t>
    </rPh>
    <rPh sb="6" eb="9">
      <t>カゴウブツ</t>
    </rPh>
    <phoneticPr fontId="2"/>
  </si>
  <si>
    <t>六価クロム化合物</t>
    <rPh sb="0" eb="1">
      <t>ロク</t>
    </rPh>
    <rPh sb="1" eb="2">
      <t>アタイ</t>
    </rPh>
    <rPh sb="5" eb="8">
      <t>カゴウブツ</t>
    </rPh>
    <phoneticPr fontId="2"/>
  </si>
  <si>
    <t>亜硝酸態窒素</t>
    <rPh sb="0" eb="3">
      <t>アショウサン</t>
    </rPh>
    <rPh sb="3" eb="4">
      <t>タイ</t>
    </rPh>
    <rPh sb="4" eb="6">
      <t>チッソ</t>
    </rPh>
    <phoneticPr fontId="2"/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</si>
  <si>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2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</si>
  <si>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10">
      <t>アショウサン</t>
    </rPh>
    <rPh sb="10" eb="11">
      <t>タイ</t>
    </rPh>
    <rPh sb="11" eb="13">
      <t>チッソ</t>
    </rPh>
    <phoneticPr fontId="2"/>
  </si>
  <si>
    <t>フッ素及びその化合物</t>
    <rPh sb="2" eb="3">
      <t>ソ</t>
    </rPh>
    <rPh sb="3" eb="4">
      <t>オヨ</t>
    </rPh>
    <rPh sb="7" eb="10">
      <t>カゴウブツ</t>
    </rPh>
    <phoneticPr fontId="2"/>
  </si>
  <si>
    <t>ホウ素及びその化合物</t>
    <rPh sb="2" eb="3">
      <t>ソ</t>
    </rPh>
    <rPh sb="3" eb="4">
      <t>オヨ</t>
    </rPh>
    <rPh sb="7" eb="10">
      <t>カゴウブツ</t>
    </rPh>
    <phoneticPr fontId="2"/>
  </si>
  <si>
    <t>四塩化炭素</t>
    <rPh sb="0" eb="1">
      <t>４</t>
    </rPh>
    <rPh sb="1" eb="3">
      <t>エンカ</t>
    </rPh>
    <rPh sb="3" eb="5">
      <t>タンソ</t>
    </rPh>
    <phoneticPr fontId="2"/>
  </si>
  <si>
    <t>１，４－ジオキサン</t>
    <phoneticPr fontId="2"/>
  </si>
  <si>
    <t>（シス及びトランス）-1.2-ジクロロエチレン</t>
    <rPh sb="3" eb="4">
      <t>オヨ</t>
    </rPh>
    <phoneticPr fontId="2"/>
  </si>
  <si>
    <t>ジクロロメタン</t>
    <phoneticPr fontId="2"/>
  </si>
  <si>
    <t>塩素酸</t>
    <rPh sb="0" eb="2">
      <t>エンソ</t>
    </rPh>
    <rPh sb="2" eb="3">
      <t>サン</t>
    </rPh>
    <phoneticPr fontId="2"/>
  </si>
  <si>
    <t>クロロ酢酸</t>
    <rPh sb="3" eb="5">
      <t>サクサン</t>
    </rPh>
    <phoneticPr fontId="2"/>
  </si>
  <si>
    <t>クロロホルム</t>
    <phoneticPr fontId="2"/>
  </si>
  <si>
    <t>ジクロロ酢酸</t>
    <rPh sb="4" eb="6">
      <t>サクサン</t>
    </rPh>
    <phoneticPr fontId="2"/>
  </si>
  <si>
    <t>臭素酸</t>
    <rPh sb="0" eb="2">
      <t>シュウソ</t>
    </rPh>
    <rPh sb="2" eb="3">
      <t>サン</t>
    </rPh>
    <phoneticPr fontId="2"/>
  </si>
  <si>
    <t>総トリハロメタン</t>
    <rPh sb="0" eb="1">
      <t>ソウ</t>
    </rPh>
    <phoneticPr fontId="2"/>
  </si>
  <si>
    <t>トリクロロ酢酸</t>
    <rPh sb="5" eb="7">
      <t>サクサン</t>
    </rPh>
    <phoneticPr fontId="2"/>
  </si>
  <si>
    <t>ホルムアルデヒド</t>
    <phoneticPr fontId="2"/>
  </si>
  <si>
    <t>亜鉛及びその化合物</t>
    <rPh sb="0" eb="2">
      <t>アエン</t>
    </rPh>
    <rPh sb="2" eb="3">
      <t>オヨ</t>
    </rPh>
    <rPh sb="6" eb="9">
      <t>カゴウブツ</t>
    </rPh>
    <phoneticPr fontId="2"/>
  </si>
  <si>
    <t>アルミニウム及びその化合物</t>
    <rPh sb="6" eb="7">
      <t>オヨ</t>
    </rPh>
    <rPh sb="10" eb="13">
      <t>カゴウブツ</t>
    </rPh>
    <phoneticPr fontId="2"/>
  </si>
  <si>
    <t>鉄及びその化合物</t>
    <rPh sb="0" eb="1">
      <t>テツ</t>
    </rPh>
    <rPh sb="1" eb="2">
      <t>オヨ</t>
    </rPh>
    <rPh sb="5" eb="8">
      <t>カゴウブツ</t>
    </rPh>
    <phoneticPr fontId="2"/>
  </si>
  <si>
    <t>銅及びその化合物</t>
    <rPh sb="0" eb="1">
      <t>ドウ</t>
    </rPh>
    <rPh sb="1" eb="2">
      <t>オヨ</t>
    </rPh>
    <rPh sb="5" eb="8">
      <t>カゴウブツ</t>
    </rPh>
    <phoneticPr fontId="2"/>
  </si>
  <si>
    <t>ナトリウム及びその化合物</t>
    <rPh sb="5" eb="6">
      <t>オヨ</t>
    </rPh>
    <rPh sb="9" eb="12">
      <t>カゴウブツ</t>
    </rPh>
    <phoneticPr fontId="2"/>
  </si>
  <si>
    <t>マンガン及びその化合物</t>
    <rPh sb="4" eb="5">
      <t>オヨ</t>
    </rPh>
    <rPh sb="8" eb="11">
      <t>カゴウブツ</t>
    </rPh>
    <phoneticPr fontId="2"/>
  </si>
  <si>
    <t>塩化物イオン</t>
    <rPh sb="0" eb="3">
      <t>エンカブツ</t>
    </rPh>
    <phoneticPr fontId="2"/>
  </si>
  <si>
    <t>カルシウム、マグネシウム等（硬度）</t>
    <rPh sb="12" eb="13">
      <t>トウ</t>
    </rPh>
    <rPh sb="14" eb="16">
      <t>コウド</t>
    </rPh>
    <phoneticPr fontId="2"/>
  </si>
  <si>
    <t>蒸発残留物</t>
    <rPh sb="0" eb="2">
      <t>ジョウハツ</t>
    </rPh>
    <rPh sb="2" eb="4">
      <t>ザンリュウ</t>
    </rPh>
    <rPh sb="4" eb="5">
      <t>ブツ</t>
    </rPh>
    <phoneticPr fontId="2"/>
  </si>
  <si>
    <t>陰イオン界面活性剤</t>
    <rPh sb="0" eb="1">
      <t>イン</t>
    </rPh>
    <rPh sb="4" eb="6">
      <t>カイメン</t>
    </rPh>
    <rPh sb="6" eb="9">
      <t>カッセイザイ</t>
    </rPh>
    <phoneticPr fontId="2"/>
  </si>
  <si>
    <t>２－メチルイソボルネオール</t>
    <phoneticPr fontId="2"/>
  </si>
  <si>
    <t>非イオン界面活性剤</t>
    <rPh sb="0" eb="1">
      <t>ヒ</t>
    </rPh>
    <rPh sb="4" eb="6">
      <t>カイメン</t>
    </rPh>
    <rPh sb="6" eb="9">
      <t>カッセイザイ</t>
    </rPh>
    <phoneticPr fontId="2"/>
  </si>
  <si>
    <t>フェノール類</t>
    <rPh sb="5" eb="6">
      <t>ルイ</t>
    </rPh>
    <phoneticPr fontId="2"/>
  </si>
  <si>
    <t>有機物（ＴＯＣ）</t>
    <rPh sb="0" eb="3">
      <t>ユウキブツ</t>
    </rPh>
    <phoneticPr fontId="2"/>
  </si>
  <si>
    <t>ｐＨ値</t>
    <rPh sb="2" eb="3">
      <t>チ</t>
    </rPh>
    <phoneticPr fontId="2"/>
  </si>
  <si>
    <t>味</t>
    <rPh sb="0" eb="1">
      <t>アジ</t>
    </rPh>
    <phoneticPr fontId="2"/>
  </si>
  <si>
    <t>異常でないこと</t>
  </si>
  <si>
    <t>臭気</t>
    <rPh sb="0" eb="2">
      <t>シュウキ</t>
    </rPh>
    <phoneticPr fontId="2"/>
  </si>
  <si>
    <t>色度</t>
    <rPh sb="0" eb="1">
      <t>シキ</t>
    </rPh>
    <rPh sb="1" eb="2">
      <t>ド</t>
    </rPh>
    <phoneticPr fontId="2"/>
  </si>
  <si>
    <t>濁度</t>
    <rPh sb="0" eb="1">
      <t>ダク</t>
    </rPh>
    <rPh sb="1" eb="2">
      <t>ド</t>
    </rPh>
    <phoneticPr fontId="2"/>
  </si>
  <si>
    <t>嫌気性芽胞菌</t>
    <rPh sb="0" eb="2">
      <t>ケンキ</t>
    </rPh>
    <rPh sb="2" eb="3">
      <t>セイ</t>
    </rPh>
    <rPh sb="3" eb="4">
      <t>メ</t>
    </rPh>
    <rPh sb="4" eb="5">
      <t>ホウ</t>
    </rPh>
    <rPh sb="5" eb="6">
      <t>キン</t>
    </rPh>
    <phoneticPr fontId="2"/>
  </si>
  <si>
    <t>クリプトスポリジウム（原虫）</t>
    <rPh sb="11" eb="13">
      <t>ゲンチュウ</t>
    </rPh>
    <phoneticPr fontId="2"/>
  </si>
  <si>
    <t>残留塩素</t>
    <rPh sb="0" eb="2">
      <t>ザンリュウ</t>
    </rPh>
    <rPh sb="2" eb="4">
      <t>エンソ</t>
    </rPh>
    <phoneticPr fontId="2"/>
  </si>
  <si>
    <t>㎎/</t>
  </si>
  <si>
    <t>気温</t>
    <rPh sb="0" eb="2">
      <t>キオン</t>
    </rPh>
    <phoneticPr fontId="2"/>
  </si>
  <si>
    <t>℃</t>
  </si>
  <si>
    <t>水温</t>
    <rPh sb="0" eb="2">
      <t>スイオン</t>
    </rPh>
    <phoneticPr fontId="2"/>
  </si>
  <si>
    <t>テトラクロロエチレン</t>
    <phoneticPr fontId="2"/>
  </si>
  <si>
    <t>トリクロロエチレン</t>
    <phoneticPr fontId="2"/>
  </si>
  <si>
    <t>ベンゼン</t>
    <phoneticPr fontId="2"/>
  </si>
  <si>
    <t>ジブロモクロロメタン</t>
    <phoneticPr fontId="2"/>
  </si>
  <si>
    <t>ブロモジクロロメタン</t>
    <phoneticPr fontId="2"/>
  </si>
  <si>
    <t>ブロモホルム</t>
    <phoneticPr fontId="2"/>
  </si>
  <si>
    <t>ジェオスミン</t>
    <phoneticPr fontId="2"/>
  </si>
  <si>
    <t>ジアルジア</t>
    <phoneticPr fontId="2"/>
  </si>
  <si>
    <t>判定</t>
    <rPh sb="0" eb="2">
      <t>ハンテイ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</si>
  <si>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</si>
  <si>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</si>
  <si>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</si>
  <si>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</si>
  <si>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</si>
  <si>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</si>
  <si>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</si>
  <si>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</si>
  <si>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</si>
  <si>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</si>
  <si>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</si>
  <si>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</si>
  <si>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</si>
  <si>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</si>
  <si>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</si>
  <si>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</si>
  <si>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</si>
  <si>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</si>
  <si>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</si>
  <si>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</si>
  <si>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</si>
  <si>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</si>
  <si>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</si>
  <si>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</si>
  <si>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</si>
  <si>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</si>
  <si>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</si>
  <si>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</si>
  <si>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</si>
  <si>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</si>
  <si>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</si>
  <si>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</si>
  <si>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</si>
  <si>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</si>
  <si>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</si>
  <si>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</si>
  <si>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</si>
  <si>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</si>
  <si>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</si>
  <si>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</si>
  <si>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</si>
  <si>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</si>
  <si>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</si>
  <si>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</si>
  <si>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</si>
  <si>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</si>
  <si>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</si>
  <si>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</si>
  <si>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</si>
  <si>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</si>
  <si>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</si>
  <si>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5.8～8.6以下</t>
    <rPh sb="7" eb="9">
      <t>イカ</t>
    </rPh>
    <phoneticPr fontId="3"/>
  </si>
  <si>
    <t>5度以下</t>
    <phoneticPr fontId="1"/>
  </si>
  <si>
    <t>2度以下</t>
    <phoneticPr fontId="1"/>
  </si>
  <si>
    <t>0.05㎎/ｌ以下</t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</si>
  <si>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</si>
  <si>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</si>
  <si>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</si>
  <si>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</si>
  <si>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</si>
  <si>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</si>
  <si>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</si>
  <si>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</si>
  <si>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</si>
  <si>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</si>
  <si>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</si>
  <si>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</si>
  <si>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最大</t>
    <rPh sb="0" eb="2">
      <t>サイダイ</t>
    </rPh>
    <phoneticPr fontId="1"/>
  </si>
  <si>
    <t>最小</t>
    <rPh sb="0" eb="2">
      <t>サイショウ</t>
    </rPh>
    <phoneticPr fontId="1"/>
  </si>
  <si>
    <t>項目名</t>
    <rPh sb="0" eb="2">
      <t>コウモク</t>
    </rPh>
    <rPh sb="2" eb="3">
      <t>メイ</t>
    </rPh>
    <phoneticPr fontId="2"/>
  </si>
  <si>
    <t>基準値</t>
    <rPh sb="0" eb="3">
      <t>キジュンチ</t>
    </rPh>
    <phoneticPr fontId="2"/>
  </si>
  <si>
    <t>下限値</t>
    <rPh sb="0" eb="3">
      <t>カゲンチ</t>
    </rPh>
    <phoneticPr fontId="1"/>
  </si>
  <si>
    <t>検出しない</t>
    <rPh sb="0" eb="2">
      <t>ケンシュツ</t>
    </rPh>
    <phoneticPr fontId="2"/>
  </si>
  <si>
    <t>異常なし</t>
    <rPh sb="0" eb="2">
      <t>イジョウ</t>
    </rPh>
    <phoneticPr fontId="2"/>
  </si>
  <si>
    <t>0.1未満</t>
    <rPh sb="3" eb="5">
      <t>ミマン</t>
    </rPh>
    <phoneticPr fontId="2"/>
  </si>
  <si>
    <t>天候</t>
    <rPh sb="0" eb="2">
      <t>テンコウ</t>
    </rPh>
    <phoneticPr fontId="1"/>
  </si>
  <si>
    <t>採水日</t>
    <rPh sb="0" eb="2">
      <t>サイスイ</t>
    </rPh>
    <rPh sb="2" eb="3">
      <t>ビ</t>
    </rPh>
    <phoneticPr fontId="1"/>
  </si>
  <si>
    <t>項目</t>
    <rPh sb="0" eb="2">
      <t>コウモク</t>
    </rPh>
    <phoneticPr fontId="2"/>
  </si>
  <si>
    <t>-</t>
    <phoneticPr fontId="1"/>
  </si>
  <si>
    <t>適合</t>
    <rPh sb="0" eb="2">
      <t>テキゴウ</t>
    </rPh>
    <phoneticPr fontId="2"/>
  </si>
  <si>
    <t>４月</t>
  </si>
  <si>
    <t>項目
番号</t>
    <rPh sb="0" eb="2">
      <t>コウモク</t>
    </rPh>
    <rPh sb="3" eb="5">
      <t>バンゴウ</t>
    </rPh>
    <phoneticPr fontId="2"/>
  </si>
  <si>
    <t>棚倉受水池（浄水）</t>
    <rPh sb="0" eb="2">
      <t>タナグラ</t>
    </rPh>
    <rPh sb="2" eb="4">
      <t>ジュスイ</t>
    </rPh>
    <rPh sb="4" eb="5">
      <t>チ</t>
    </rPh>
    <rPh sb="6" eb="8">
      <t>ジョウスイ</t>
    </rPh>
    <phoneticPr fontId="1"/>
  </si>
  <si>
    <t>第５水源　１号井戸（原水）</t>
    <rPh sb="0" eb="1">
      <t>ダイ</t>
    </rPh>
    <rPh sb="2" eb="4">
      <t>スイゲン</t>
    </rPh>
    <rPh sb="6" eb="7">
      <t>ゴウ</t>
    </rPh>
    <rPh sb="7" eb="9">
      <t>イド</t>
    </rPh>
    <rPh sb="10" eb="12">
      <t>ゲンスイ</t>
    </rPh>
    <phoneticPr fontId="1"/>
  </si>
  <si>
    <t>第５水源　２号井戸（原水）</t>
    <rPh sb="0" eb="1">
      <t>ダイ</t>
    </rPh>
    <rPh sb="2" eb="4">
      <t>スイゲン</t>
    </rPh>
    <rPh sb="6" eb="7">
      <t>ゴウ</t>
    </rPh>
    <rPh sb="7" eb="9">
      <t>イド</t>
    </rPh>
    <rPh sb="10" eb="12">
      <t>ゲンスイ</t>
    </rPh>
    <phoneticPr fontId="1"/>
  </si>
  <si>
    <t>山岡　（浄水）</t>
    <rPh sb="0" eb="2">
      <t>ヤマオカ</t>
    </rPh>
    <rPh sb="4" eb="6">
      <t>ジョウスイ</t>
    </rPh>
    <phoneticPr fontId="1"/>
  </si>
  <si>
    <t>山岡　（原水）</t>
    <rPh sb="0" eb="2">
      <t>ヤマオカ</t>
    </rPh>
    <rPh sb="4" eb="6">
      <t>ゲンスイ</t>
    </rPh>
    <phoneticPr fontId="1"/>
  </si>
  <si>
    <t>高野西部　（浄水）</t>
    <rPh sb="0" eb="2">
      <t>タカノ</t>
    </rPh>
    <rPh sb="2" eb="4">
      <t>セイブ</t>
    </rPh>
    <rPh sb="6" eb="8">
      <t>ジョウスイ</t>
    </rPh>
    <phoneticPr fontId="1"/>
  </si>
  <si>
    <t>高野西部　（原水）</t>
    <rPh sb="0" eb="2">
      <t>タカノ</t>
    </rPh>
    <rPh sb="2" eb="4">
      <t>セイブ</t>
    </rPh>
    <rPh sb="6" eb="8">
      <t>ゲンスイ</t>
    </rPh>
    <phoneticPr fontId="1"/>
  </si>
  <si>
    <t>瀬ヶ野　（浄水）</t>
    <rPh sb="0" eb="3">
      <t>セガノ</t>
    </rPh>
    <rPh sb="5" eb="7">
      <t>ジョウスイ</t>
    </rPh>
    <phoneticPr fontId="1"/>
  </si>
  <si>
    <t>瀬ヶ野　（原水）</t>
    <rPh sb="0" eb="3">
      <t>セガノ</t>
    </rPh>
    <rPh sb="5" eb="7">
      <t>ゲンスイ</t>
    </rPh>
    <phoneticPr fontId="1"/>
  </si>
  <si>
    <t>八幡沢配水池　（浄水）</t>
    <rPh sb="0" eb="6">
      <t>ハチマンザワハイスイチ</t>
    </rPh>
    <rPh sb="8" eb="10">
      <t>ジョウスイ</t>
    </rPh>
    <phoneticPr fontId="2"/>
  </si>
  <si>
    <t>第１水源　（原水）</t>
    <rPh sb="0" eb="1">
      <t>ダイ</t>
    </rPh>
    <rPh sb="2" eb="4">
      <t>スイゲン</t>
    </rPh>
    <rPh sb="6" eb="8">
      <t>ゲンスイ</t>
    </rPh>
    <phoneticPr fontId="2"/>
  </si>
  <si>
    <t>第２水源　１号井戸　（原水）</t>
    <rPh sb="0" eb="1">
      <t>ダイ</t>
    </rPh>
    <rPh sb="2" eb="4">
      <t>スイゲン</t>
    </rPh>
    <rPh sb="6" eb="7">
      <t>ゴウ</t>
    </rPh>
    <rPh sb="7" eb="9">
      <t>イド</t>
    </rPh>
    <rPh sb="11" eb="13">
      <t>ゲンスイ</t>
    </rPh>
    <phoneticPr fontId="2"/>
  </si>
  <si>
    <t>第２水源　２号井戸　（原水）</t>
    <rPh sb="0" eb="1">
      <t>ダイ</t>
    </rPh>
    <rPh sb="2" eb="4">
      <t>スイゲン</t>
    </rPh>
    <rPh sb="6" eb="7">
      <t>ゴウ</t>
    </rPh>
    <rPh sb="7" eb="9">
      <t>イド</t>
    </rPh>
    <rPh sb="11" eb="13">
      <t>ゲンスイ</t>
    </rPh>
    <phoneticPr fontId="2"/>
  </si>
  <si>
    <t>第６水源　（原水）</t>
    <rPh sb="0" eb="1">
      <t>ダイ</t>
    </rPh>
    <rPh sb="2" eb="4">
      <t>スイゲン</t>
    </rPh>
    <rPh sb="6" eb="8">
      <t>ゲンスイ</t>
    </rPh>
    <phoneticPr fontId="2"/>
  </si>
  <si>
    <t>-</t>
    <phoneticPr fontId="2"/>
  </si>
  <si>
    <t>-</t>
    <phoneticPr fontId="2"/>
  </si>
  <si>
    <t>-</t>
    <phoneticPr fontId="1"/>
  </si>
  <si>
    <t>-</t>
    <phoneticPr fontId="1"/>
  </si>
  <si>
    <t>0.001未満</t>
    <rPh sb="5" eb="7">
      <t>ミマン</t>
    </rPh>
    <phoneticPr fontId="2"/>
  </si>
  <si>
    <t>0.004未満</t>
    <rPh sb="5" eb="7">
      <t>ミマン</t>
    </rPh>
    <phoneticPr fontId="2"/>
  </si>
  <si>
    <t>0.06未満</t>
    <rPh sb="4" eb="6">
      <t>ミマン</t>
    </rPh>
    <phoneticPr fontId="2"/>
  </si>
  <si>
    <t>0.002未満</t>
    <rPh sb="5" eb="7">
      <t>ミマン</t>
    </rPh>
    <phoneticPr fontId="2"/>
  </si>
  <si>
    <t>0.008未満</t>
    <rPh sb="5" eb="7">
      <t>ミマン</t>
    </rPh>
    <phoneticPr fontId="2"/>
  </si>
  <si>
    <t>0.0003未満</t>
    <rPh sb="6" eb="8">
      <t>ミマン</t>
    </rPh>
    <phoneticPr fontId="1"/>
  </si>
  <si>
    <t>0.00005未満</t>
    <rPh sb="7" eb="9">
      <t>ミマン</t>
    </rPh>
    <phoneticPr fontId="1"/>
  </si>
  <si>
    <t>0.005未満</t>
    <rPh sb="5" eb="7">
      <t>ミマン</t>
    </rPh>
    <phoneticPr fontId="2"/>
  </si>
  <si>
    <t>0.08未満</t>
    <rPh sb="4" eb="6">
      <t>ミマン</t>
    </rPh>
    <phoneticPr fontId="1"/>
  </si>
  <si>
    <t>0.1未満</t>
    <rPh sb="3" eb="5">
      <t>ミマン</t>
    </rPh>
    <phoneticPr fontId="1"/>
  </si>
  <si>
    <t>0.0002未満</t>
    <rPh sb="6" eb="8">
      <t>ミマン</t>
    </rPh>
    <phoneticPr fontId="2"/>
  </si>
  <si>
    <t>0.002未満</t>
    <rPh sb="5" eb="7">
      <t>ミマン</t>
    </rPh>
    <phoneticPr fontId="1"/>
  </si>
  <si>
    <t>0.01未満</t>
    <rPh sb="4" eb="6">
      <t>ミマン</t>
    </rPh>
    <phoneticPr fontId="2"/>
  </si>
  <si>
    <t>0.02未満</t>
    <rPh sb="4" eb="6">
      <t>ミマン</t>
    </rPh>
    <phoneticPr fontId="2"/>
  </si>
  <si>
    <t>0.03未満</t>
    <rPh sb="4" eb="6">
      <t>ミマン</t>
    </rPh>
    <phoneticPr fontId="2"/>
  </si>
  <si>
    <t>0.000001未満</t>
    <rPh sb="8" eb="10">
      <t>ミマン</t>
    </rPh>
    <phoneticPr fontId="2"/>
  </si>
  <si>
    <t>0.0005未満</t>
    <rPh sb="6" eb="8">
      <t>ミマン</t>
    </rPh>
    <phoneticPr fontId="1"/>
  </si>
  <si>
    <t>雨</t>
    <rPh sb="0" eb="1">
      <t>アメ</t>
    </rPh>
    <phoneticPr fontId="1"/>
  </si>
  <si>
    <t>１月</t>
    <phoneticPr fontId="1"/>
  </si>
  <si>
    <t>３月</t>
    <phoneticPr fontId="1"/>
  </si>
  <si>
    <t xml:space="preserve"> </t>
    <phoneticPr fontId="1"/>
  </si>
  <si>
    <t xml:space="preserve"> </t>
    <phoneticPr fontId="2"/>
  </si>
  <si>
    <t>３月</t>
    <rPh sb="1" eb="2">
      <t>ガツ</t>
    </rPh>
    <phoneticPr fontId="1"/>
  </si>
  <si>
    <t>36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</si>
  <si>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</si>
  <si>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第５給水栓（堤浄水）</t>
    <rPh sb="0" eb="1">
      <t>ダイ</t>
    </rPh>
    <rPh sb="2" eb="5">
      <t>キュウスイセン</t>
    </rPh>
    <rPh sb="6" eb="7">
      <t>ツツミ</t>
    </rPh>
    <rPh sb="7" eb="9">
      <t>ジョウスイ</t>
    </rPh>
    <phoneticPr fontId="1"/>
  </si>
  <si>
    <t>クリプトスポリジウム（原虫）（個／10Ｌ）</t>
    <rPh sb="11" eb="13">
      <t>ゲンチュウ</t>
    </rPh>
    <rPh sb="15" eb="16">
      <t>コ</t>
    </rPh>
    <phoneticPr fontId="2"/>
  </si>
  <si>
    <t>ジアルジア（個／10Ｌ）</t>
  </si>
  <si>
    <t>検査項目名</t>
    <rPh sb="0" eb="2">
      <t>ケンサ</t>
    </rPh>
    <rPh sb="2" eb="4">
      <t>コウモク</t>
    </rPh>
    <rPh sb="4" eb="5">
      <t>メイ</t>
    </rPh>
    <phoneticPr fontId="2"/>
  </si>
  <si>
    <t>１回目
検　査</t>
    <rPh sb="1" eb="3">
      <t>カイメ</t>
    </rPh>
    <rPh sb="4" eb="5">
      <t>ケン</t>
    </rPh>
    <rPh sb="6" eb="7">
      <t>サ</t>
    </rPh>
    <phoneticPr fontId="1"/>
  </si>
  <si>
    <t>２回目
検　査</t>
    <rPh sb="1" eb="3">
      <t>カイメ</t>
    </rPh>
    <rPh sb="4" eb="5">
      <t>ケン</t>
    </rPh>
    <rPh sb="6" eb="7">
      <t>サ</t>
    </rPh>
    <phoneticPr fontId="1"/>
  </si>
  <si>
    <t>単位；人</t>
    <rPh sb="0" eb="2">
      <t>タンイ</t>
    </rPh>
    <rPh sb="3" eb="4">
      <t>ニン</t>
    </rPh>
    <phoneticPr fontId="1"/>
  </si>
  <si>
    <t>臭気</t>
    <rPh sb="0" eb="2">
      <t>シュウキ</t>
    </rPh>
    <phoneticPr fontId="2"/>
  </si>
  <si>
    <t>実施日</t>
    <rPh sb="0" eb="3">
      <t>ジッシビ</t>
    </rPh>
    <phoneticPr fontId="1"/>
  </si>
  <si>
    <t>年度分水質検査委託に係る保菌検査実施記録</t>
    <rPh sb="0" eb="2">
      <t>ネンド</t>
    </rPh>
    <rPh sb="2" eb="3">
      <t>ブン</t>
    </rPh>
    <rPh sb="3" eb="5">
      <t>スイシツ</t>
    </rPh>
    <rPh sb="5" eb="7">
      <t>ケンサ</t>
    </rPh>
    <rPh sb="7" eb="9">
      <t>イタク</t>
    </rPh>
    <rPh sb="10" eb="11">
      <t>カカ</t>
    </rPh>
    <rPh sb="12" eb="14">
      <t>ホキン</t>
    </rPh>
    <rPh sb="14" eb="16">
      <t>ケンサ</t>
    </rPh>
    <rPh sb="16" eb="18">
      <t>ジッシ</t>
    </rPh>
    <rPh sb="18" eb="20">
      <t>キロク</t>
    </rPh>
    <phoneticPr fontId="1"/>
  </si>
  <si>
    <t>検出しない</t>
    <rPh sb="0" eb="2">
      <t>ケンシュツ</t>
    </rPh>
    <phoneticPr fontId="1"/>
  </si>
  <si>
    <t>0.5未満</t>
    <rPh sb="3" eb="5">
      <t>ミマン</t>
    </rPh>
    <phoneticPr fontId="1"/>
  </si>
  <si>
    <t>0.003未満</t>
    <rPh sb="5" eb="7">
      <t>ミマン</t>
    </rPh>
    <phoneticPr fontId="2"/>
  </si>
  <si>
    <t>0.06未満</t>
    <rPh sb="4" eb="6">
      <t>ミマン</t>
    </rPh>
    <phoneticPr fontId="1"/>
  </si>
  <si>
    <t>0.003未満</t>
    <rPh sb="5" eb="7">
      <t>ミマン</t>
    </rPh>
    <phoneticPr fontId="1"/>
  </si>
  <si>
    <t>１回目
追加検査</t>
    <rPh sb="1" eb="3">
      <t>カイメ</t>
    </rPh>
    <rPh sb="4" eb="6">
      <t>ツイカ</t>
    </rPh>
    <rPh sb="6" eb="7">
      <t>ケン</t>
    </rPh>
    <rPh sb="7" eb="8">
      <t>サ</t>
    </rPh>
    <phoneticPr fontId="1"/>
  </si>
  <si>
    <t>0.5未満</t>
    <rPh sb="3" eb="5">
      <t>ミマン</t>
    </rPh>
    <phoneticPr fontId="2"/>
  </si>
  <si>
    <t>0.002未満</t>
    <phoneticPr fontId="2"/>
  </si>
  <si>
    <t>微硫化水素臭</t>
    <rPh sb="0" eb="1">
      <t>ビ</t>
    </rPh>
    <rPh sb="1" eb="3">
      <t>リュウカ</t>
    </rPh>
    <rPh sb="3" eb="5">
      <t>スイソ</t>
    </rPh>
    <rPh sb="5" eb="6">
      <t>シュウ</t>
    </rPh>
    <phoneticPr fontId="2"/>
  </si>
  <si>
    <t>検出</t>
    <rPh sb="0" eb="2">
      <t>ケンシュツ</t>
    </rPh>
    <phoneticPr fontId="1"/>
  </si>
  <si>
    <t>戸中高内　（浄水）</t>
    <rPh sb="0" eb="2">
      <t>トチュウ</t>
    </rPh>
    <rPh sb="2" eb="4">
      <t>タカウチ</t>
    </rPh>
    <rPh sb="6" eb="8">
      <t>ジョウスイ</t>
    </rPh>
    <phoneticPr fontId="1"/>
  </si>
  <si>
    <t>戸中川前　（浄水）</t>
    <rPh sb="0" eb="2">
      <t>トチュウ</t>
    </rPh>
    <rPh sb="2" eb="4">
      <t>カワマエ</t>
    </rPh>
    <rPh sb="6" eb="8">
      <t>ジョウスイ</t>
    </rPh>
    <phoneticPr fontId="1"/>
  </si>
  <si>
    <t>　２回、上記項目の保菌検査を実施しています。</t>
    <rPh sb="2" eb="3">
      <t>カイ</t>
    </rPh>
    <rPh sb="11" eb="13">
      <t>ケンサ</t>
    </rPh>
    <phoneticPr fontId="1"/>
  </si>
  <si>
    <t>陽性</t>
    <rPh sb="0" eb="2">
      <t>ヨウセイ</t>
    </rPh>
    <phoneticPr fontId="1"/>
  </si>
  <si>
    <t>陰性</t>
    <rPh sb="0" eb="2">
      <t>インセイ</t>
    </rPh>
    <phoneticPr fontId="1"/>
  </si>
  <si>
    <t>上下水道課　　
検査実施職員数</t>
    <rPh sb="0" eb="2">
      <t>ジョウゲ</t>
    </rPh>
    <rPh sb="2" eb="5">
      <t>スイドウカ</t>
    </rPh>
    <rPh sb="8" eb="10">
      <t>ケンサ</t>
    </rPh>
    <rPh sb="10" eb="12">
      <t>ジッシ</t>
    </rPh>
    <rPh sb="12" eb="15">
      <t>ショクインスウ</t>
    </rPh>
    <phoneticPr fontId="1"/>
  </si>
  <si>
    <t>※水道法の規定により、上下水道課の職員は年に</t>
    <rPh sb="11" eb="13">
      <t>ジョウゲ</t>
    </rPh>
    <rPh sb="13" eb="15">
      <t>スイドウ</t>
    </rPh>
    <rPh sb="15" eb="16">
      <t>カ</t>
    </rPh>
    <rPh sb="17" eb="19">
      <t>ショクイン</t>
    </rPh>
    <rPh sb="20" eb="21">
      <t>ネン</t>
    </rPh>
    <phoneticPr fontId="1"/>
  </si>
  <si>
    <t>赤痢
サルモネラ　　</t>
    <rPh sb="0" eb="2">
      <t>セキリ</t>
    </rPh>
    <phoneticPr fontId="1"/>
  </si>
  <si>
    <t>0.0003未満</t>
    <phoneticPr fontId="2"/>
  </si>
  <si>
    <t>0.00005未満</t>
    <phoneticPr fontId="2"/>
  </si>
  <si>
    <t>0.001未満</t>
    <phoneticPr fontId="2"/>
  </si>
  <si>
    <t>0.004未満</t>
    <phoneticPr fontId="2"/>
  </si>
  <si>
    <t>0.02未満</t>
    <phoneticPr fontId="2"/>
  </si>
  <si>
    <t>0.0002未満</t>
    <phoneticPr fontId="2"/>
  </si>
  <si>
    <t>0.005未満</t>
    <phoneticPr fontId="2"/>
  </si>
  <si>
    <t>0.01未満</t>
    <phoneticPr fontId="2"/>
  </si>
  <si>
    <t>0.03未満</t>
    <phoneticPr fontId="2"/>
  </si>
  <si>
    <t>0.000001未満</t>
    <phoneticPr fontId="2"/>
  </si>
  <si>
    <t>0.0005未満</t>
    <phoneticPr fontId="2"/>
  </si>
  <si>
    <t>0.3未満</t>
    <rPh sb="3" eb="5">
      <t>ミマン</t>
    </rPh>
    <phoneticPr fontId="2"/>
  </si>
  <si>
    <t>７月</t>
    <phoneticPr fontId="1"/>
  </si>
  <si>
    <t>職員　保菌検査</t>
    <rPh sb="0" eb="2">
      <t>ショクイン</t>
    </rPh>
    <rPh sb="3" eb="5">
      <t>ホキン</t>
    </rPh>
    <rPh sb="5" eb="7">
      <t>ケンサ</t>
    </rPh>
    <phoneticPr fontId="2"/>
  </si>
  <si>
    <t>検査結果（名）</t>
    <rPh sb="0" eb="2">
      <t>ケンサ</t>
    </rPh>
    <rPh sb="2" eb="4">
      <t>ケッカ</t>
    </rPh>
    <rPh sb="5" eb="6">
      <t>メイ</t>
    </rPh>
    <phoneticPr fontId="1"/>
  </si>
  <si>
    <t>令和５年１月２４日、逆川の水道管漏水修繕工事中に排泥弁の開き間違いでにごり発生</t>
    <rPh sb="0" eb="2">
      <t>レイワ</t>
    </rPh>
    <rPh sb="3" eb="4">
      <t>ネン</t>
    </rPh>
    <rPh sb="5" eb="6">
      <t>ツキ</t>
    </rPh>
    <rPh sb="8" eb="9">
      <t>ニチ</t>
    </rPh>
    <rPh sb="10" eb="12">
      <t>サカサガワ</t>
    </rPh>
    <rPh sb="13" eb="23">
      <t>スイドウカンロウスイシュウゼンコウジチュウ</t>
    </rPh>
    <rPh sb="24" eb="27">
      <t>ハイデイベン</t>
    </rPh>
    <rPh sb="28" eb="29">
      <t>ア</t>
    </rPh>
    <rPh sb="30" eb="32">
      <t>マチガ</t>
    </rPh>
    <rPh sb="37" eb="39">
      <t>ハッセイ</t>
    </rPh>
    <phoneticPr fontId="1"/>
  </si>
  <si>
    <t>水道水中に鉄分の発生増</t>
    <rPh sb="0" eb="2">
      <t>スイドウ</t>
    </rPh>
    <rPh sb="2" eb="4">
      <t>スイチュウ</t>
    </rPh>
    <rPh sb="5" eb="7">
      <t>テツブン</t>
    </rPh>
    <rPh sb="8" eb="11">
      <t>ハッセイゾウ</t>
    </rPh>
    <phoneticPr fontId="1"/>
  </si>
  <si>
    <t>48</t>
    <phoneticPr fontId="1"/>
  </si>
  <si>
    <t>0.02未満</t>
    <rPh sb="4" eb="6">
      <t>ミマン</t>
    </rPh>
    <phoneticPr fontId="1"/>
  </si>
  <si>
    <t>㎎/L</t>
    <phoneticPr fontId="1"/>
  </si>
  <si>
    <t>㎎/L</t>
    <phoneticPr fontId="2"/>
  </si>
  <si>
    <t>異常なし</t>
    <rPh sb="0" eb="2">
      <t>イジョウ</t>
    </rPh>
    <phoneticPr fontId="1"/>
  </si>
  <si>
    <t>適合</t>
    <rPh sb="0" eb="2">
      <t>テキゴウ</t>
    </rPh>
    <phoneticPr fontId="1"/>
  </si>
  <si>
    <t>0.3未満</t>
    <rPh sb="3" eb="5">
      <t>ミマン</t>
    </rPh>
    <phoneticPr fontId="1"/>
  </si>
  <si>
    <t>１０月</t>
    <phoneticPr fontId="1"/>
  </si>
  <si>
    <t>１０月</t>
    <phoneticPr fontId="2"/>
  </si>
  <si>
    <t>ＰＦＯＳ（ｍｇ／Ｌ）原水のみ検査</t>
    <rPh sb="10" eb="12">
      <t>ゲンスイ</t>
    </rPh>
    <rPh sb="14" eb="16">
      <t>ケンサ</t>
    </rPh>
    <phoneticPr fontId="2"/>
  </si>
  <si>
    <t>ＰＦＯＡ（ｍｇ／Ｌ）原水のみ検査</t>
    <phoneticPr fontId="2"/>
  </si>
  <si>
    <t>PFOS及びPFOA</t>
    <rPh sb="4" eb="5">
      <t>オヨ</t>
    </rPh>
    <phoneticPr fontId="2"/>
  </si>
  <si>
    <t>検出しない</t>
    <rPh sb="0" eb="2">
      <t>ケンシュツ</t>
    </rPh>
    <phoneticPr fontId="2"/>
  </si>
  <si>
    <t>異常なし</t>
    <rPh sb="0" eb="2">
      <t>イジョウ</t>
    </rPh>
    <phoneticPr fontId="2"/>
  </si>
  <si>
    <t>0.1未満</t>
    <rPh sb="3" eb="5">
      <t>ミマン</t>
    </rPh>
    <phoneticPr fontId="2"/>
  </si>
  <si>
    <t>曇</t>
    <rPh sb="0" eb="1">
      <t>クモリ</t>
    </rPh>
    <phoneticPr fontId="2"/>
  </si>
  <si>
    <t>0.5未満</t>
    <rPh sb="3" eb="5">
      <t>ミマン</t>
    </rPh>
    <phoneticPr fontId="2"/>
  </si>
  <si>
    <t>適合</t>
    <rPh sb="0" eb="2">
      <t>テキゴウ</t>
    </rPh>
    <phoneticPr fontId="1"/>
  </si>
  <si>
    <t>0.02未満</t>
    <rPh sb="4" eb="6">
      <t>ミマン</t>
    </rPh>
    <phoneticPr fontId="1"/>
  </si>
  <si>
    <t>0.03未満</t>
    <rPh sb="4" eb="6">
      <t>ミマン</t>
    </rPh>
    <phoneticPr fontId="1"/>
  </si>
  <si>
    <t>0.005未満</t>
    <rPh sb="5" eb="7">
      <t>ミマン</t>
    </rPh>
    <phoneticPr fontId="1"/>
  </si>
  <si>
    <t>0.3未満</t>
    <rPh sb="3" eb="5">
      <t>ミマン</t>
    </rPh>
    <phoneticPr fontId="1"/>
  </si>
  <si>
    <t>判定しない</t>
    <rPh sb="0" eb="2">
      <t>ハンテイ</t>
    </rPh>
    <phoneticPr fontId="1"/>
  </si>
  <si>
    <t>-</t>
    <phoneticPr fontId="2"/>
  </si>
  <si>
    <t>判定しない</t>
    <rPh sb="0" eb="2">
      <t>ハンテイ</t>
    </rPh>
    <phoneticPr fontId="1"/>
  </si>
  <si>
    <t>-</t>
    <phoneticPr fontId="1"/>
  </si>
  <si>
    <t>令和6</t>
    <rPh sb="0" eb="2">
      <t>レイワ</t>
    </rPh>
    <phoneticPr fontId="1"/>
  </si>
  <si>
    <t>嫌気性芽胞菌　　　（個／100mＬ）</t>
    <rPh sb="0" eb="2">
      <t>ケンキ</t>
    </rPh>
    <rPh sb="2" eb="3">
      <t>セイ</t>
    </rPh>
    <rPh sb="3" eb="4">
      <t>メ</t>
    </rPh>
    <rPh sb="4" eb="5">
      <t>ホウ</t>
    </rPh>
    <rPh sb="5" eb="6">
      <t>キン</t>
    </rPh>
    <rPh sb="10" eb="11">
      <t>コ</t>
    </rPh>
    <phoneticPr fontId="2"/>
  </si>
  <si>
    <t>大腸菌　　　　　　（MPN／100mＬ）</t>
    <rPh sb="0" eb="3">
      <t>ダイチョウキン</t>
    </rPh>
    <phoneticPr fontId="2"/>
  </si>
  <si>
    <t>0.00005mg／L以下</t>
    <rPh sb="11" eb="13">
      <t>イカ</t>
    </rPh>
    <phoneticPr fontId="1"/>
  </si>
  <si>
    <t>嫌気性芽胞菌　　　（個／100mL）</t>
    <rPh sb="0" eb="2">
      <t>ケンキ</t>
    </rPh>
    <rPh sb="2" eb="3">
      <t>セイ</t>
    </rPh>
    <rPh sb="3" eb="4">
      <t>メ</t>
    </rPh>
    <rPh sb="4" eb="5">
      <t>ホウ</t>
    </rPh>
    <rPh sb="5" eb="6">
      <t>キン</t>
    </rPh>
    <rPh sb="10" eb="11">
      <t>コ</t>
    </rPh>
    <phoneticPr fontId="2"/>
  </si>
  <si>
    <t>大腸菌　　　　　　（MPN／100mL）</t>
    <rPh sb="0" eb="3">
      <t>ダイチョウキン</t>
    </rPh>
    <phoneticPr fontId="2"/>
  </si>
  <si>
    <t>クリプトスポリジウム（原虫）（個／10L）</t>
    <rPh sb="11" eb="13">
      <t>ゲンチュウ</t>
    </rPh>
    <rPh sb="15" eb="16">
      <t>コ</t>
    </rPh>
    <phoneticPr fontId="2"/>
  </si>
  <si>
    <t>ジアルジア（個／10L）</t>
    <phoneticPr fontId="1"/>
  </si>
  <si>
    <t>0.001未満</t>
    <rPh sb="5" eb="7">
      <t>ミマン</t>
    </rPh>
    <phoneticPr fontId="2"/>
  </si>
  <si>
    <t>0.06未満</t>
    <rPh sb="4" eb="6">
      <t>ミマン</t>
    </rPh>
    <phoneticPr fontId="2"/>
  </si>
  <si>
    <t>0.002未満</t>
    <rPh sb="5" eb="7">
      <t>ミマン</t>
    </rPh>
    <phoneticPr fontId="2"/>
  </si>
  <si>
    <t>0.003未満</t>
    <rPh sb="5" eb="7">
      <t>ミマン</t>
    </rPh>
    <phoneticPr fontId="2"/>
  </si>
  <si>
    <t>0.008未満</t>
    <rPh sb="5" eb="7">
      <t>ミマン</t>
    </rPh>
    <phoneticPr fontId="2"/>
  </si>
  <si>
    <t>晴</t>
    <rPh sb="0" eb="1">
      <t>ハレ</t>
    </rPh>
    <phoneticPr fontId="2"/>
  </si>
  <si>
    <t>-</t>
    <phoneticPr fontId="2"/>
  </si>
  <si>
    <t>0.001未満</t>
    <rPh sb="5" eb="7">
      <t>ミマン</t>
    </rPh>
    <phoneticPr fontId="1"/>
  </si>
  <si>
    <t>0.06未満</t>
    <rPh sb="4" eb="6">
      <t>ミマン</t>
    </rPh>
    <phoneticPr fontId="1"/>
  </si>
  <si>
    <t>0.002未満</t>
    <rPh sb="5" eb="7">
      <t>ミマン</t>
    </rPh>
    <phoneticPr fontId="1"/>
  </si>
  <si>
    <t>0.003未満</t>
    <rPh sb="5" eb="7">
      <t>ミマン</t>
    </rPh>
    <phoneticPr fontId="1"/>
  </si>
  <si>
    <t>0.008未満</t>
    <rPh sb="5" eb="7">
      <t>ミマン</t>
    </rPh>
    <phoneticPr fontId="1"/>
  </si>
  <si>
    <t>-</t>
    <phoneticPr fontId="1"/>
  </si>
  <si>
    <t>0.001未満</t>
    <rPh sb="5" eb="7">
      <t>ミマン</t>
    </rPh>
    <phoneticPr fontId="1"/>
  </si>
  <si>
    <t>0.008未満</t>
    <rPh sb="5" eb="7">
      <t>ミマン</t>
    </rPh>
    <phoneticPr fontId="1"/>
  </si>
  <si>
    <t>3.9*10</t>
    <phoneticPr fontId="1"/>
  </si>
  <si>
    <t>4.5*10</t>
    <phoneticPr fontId="1"/>
  </si>
  <si>
    <t>雨</t>
    <rPh sb="0" eb="1">
      <t>アメ</t>
    </rPh>
    <phoneticPr fontId="1"/>
  </si>
  <si>
    <t>-</t>
    <phoneticPr fontId="2"/>
  </si>
  <si>
    <t>雨</t>
    <rPh sb="0" eb="1">
      <t>アメ</t>
    </rPh>
    <phoneticPr fontId="2"/>
  </si>
  <si>
    <t>雨</t>
    <rPh sb="0" eb="1">
      <t>アメ</t>
    </rPh>
    <phoneticPr fontId="1"/>
  </si>
  <si>
    <t>-</t>
    <phoneticPr fontId="1"/>
  </si>
  <si>
    <t>-</t>
    <phoneticPr fontId="2"/>
  </si>
  <si>
    <t>-</t>
    <phoneticPr fontId="1"/>
  </si>
  <si>
    <t>0.004未満</t>
    <rPh sb="5" eb="7">
      <t>ミマン</t>
    </rPh>
    <phoneticPr fontId="1"/>
  </si>
  <si>
    <t>0.0002未満</t>
    <rPh sb="6" eb="8">
      <t>ミマン</t>
    </rPh>
    <phoneticPr fontId="1"/>
  </si>
  <si>
    <t>0.01未満</t>
    <rPh sb="4" eb="6">
      <t>ミマン</t>
    </rPh>
    <phoneticPr fontId="1"/>
  </si>
  <si>
    <t>0.03未満</t>
    <rPh sb="4" eb="6">
      <t>ミマン</t>
    </rPh>
    <phoneticPr fontId="1"/>
  </si>
  <si>
    <t>0.000001未満</t>
    <rPh sb="8" eb="10">
      <t>ミマン</t>
    </rPh>
    <phoneticPr fontId="1"/>
  </si>
  <si>
    <t>-</t>
    <phoneticPr fontId="1"/>
  </si>
  <si>
    <t>判定しない</t>
    <rPh sb="0" eb="2">
      <t>ハンテイ</t>
    </rPh>
    <phoneticPr fontId="1"/>
  </si>
  <si>
    <t>曇</t>
    <rPh sb="0" eb="1">
      <t>クモリ</t>
    </rPh>
    <phoneticPr fontId="1"/>
  </si>
  <si>
    <t>2.2*10*10</t>
    <phoneticPr fontId="1"/>
  </si>
  <si>
    <t>0.000005未満</t>
    <rPh sb="8" eb="10">
      <t>ミマン</t>
    </rPh>
    <phoneticPr fontId="1"/>
  </si>
  <si>
    <t>2.9*10</t>
    <phoneticPr fontId="1"/>
  </si>
  <si>
    <t>0.02未満</t>
    <rPh sb="4" eb="6">
      <t>ミマン</t>
    </rPh>
    <phoneticPr fontId="1"/>
  </si>
  <si>
    <t>0.005未満</t>
    <rPh sb="5" eb="7">
      <t>ミマン</t>
    </rPh>
    <phoneticPr fontId="1"/>
  </si>
  <si>
    <t>2.2*10</t>
    <phoneticPr fontId="1"/>
  </si>
  <si>
    <t>　</t>
    <phoneticPr fontId="1"/>
  </si>
  <si>
    <t>PFOS及びPFOA（原水：取水場より採取）</t>
    <rPh sb="4" eb="5">
      <t>オヨ</t>
    </rPh>
    <rPh sb="11" eb="13">
      <t>ゲンスイ</t>
    </rPh>
    <rPh sb="14" eb="17">
      <t>シュスイジョウ</t>
    </rPh>
    <rPh sb="19" eb="21">
      <t>サイシュ</t>
    </rPh>
    <phoneticPr fontId="2"/>
  </si>
  <si>
    <t>雨／晴</t>
    <rPh sb="0" eb="1">
      <t>アメ</t>
    </rPh>
    <rPh sb="2" eb="3">
      <t>ハ</t>
    </rPh>
    <phoneticPr fontId="2"/>
  </si>
  <si>
    <t>曇／晴</t>
    <rPh sb="0" eb="1">
      <t>クモリ</t>
    </rPh>
    <rPh sb="2" eb="3">
      <t>ハレ</t>
    </rPh>
    <phoneticPr fontId="1"/>
  </si>
  <si>
    <t>0.3未満</t>
    <rPh sb="3" eb="5">
      <t>ミマン</t>
    </rPh>
    <phoneticPr fontId="1"/>
  </si>
  <si>
    <t>曇</t>
    <rPh sb="0" eb="1">
      <t>クモリ</t>
    </rPh>
    <phoneticPr fontId="1"/>
  </si>
  <si>
    <t>判定しない</t>
    <rPh sb="0" eb="2">
      <t>ハンテイ</t>
    </rPh>
    <phoneticPr fontId="2"/>
  </si>
  <si>
    <t>-</t>
    <phoneticPr fontId="2"/>
  </si>
  <si>
    <t>曇</t>
    <rPh sb="0" eb="1">
      <t>クモリ</t>
    </rPh>
    <phoneticPr fontId="2"/>
  </si>
  <si>
    <t>晴</t>
    <rPh sb="0" eb="1">
      <t>ハレ</t>
    </rPh>
    <phoneticPr fontId="2"/>
  </si>
  <si>
    <t>微硫化水素臭</t>
    <rPh sb="0" eb="1">
      <t>ビ</t>
    </rPh>
    <rPh sb="1" eb="5">
      <t>リュウカスイソ</t>
    </rPh>
    <rPh sb="5" eb="6">
      <t>シュウ</t>
    </rPh>
    <phoneticPr fontId="1"/>
  </si>
  <si>
    <t>-</t>
    <phoneticPr fontId="1"/>
  </si>
  <si>
    <t>晴</t>
    <rPh sb="0" eb="1">
      <t>ハレ</t>
    </rPh>
    <phoneticPr fontId="1"/>
  </si>
  <si>
    <t>1.0未満</t>
    <rPh sb="3" eb="5">
      <t>ミマン</t>
    </rPh>
    <phoneticPr fontId="2"/>
  </si>
  <si>
    <t>曇</t>
    <rPh sb="0" eb="1">
      <t>クモリ</t>
    </rPh>
    <phoneticPr fontId="1"/>
  </si>
  <si>
    <t>-</t>
    <phoneticPr fontId="2"/>
  </si>
  <si>
    <t>-</t>
    <phoneticPr fontId="1"/>
  </si>
  <si>
    <t>晴</t>
  </si>
  <si>
    <t>　</t>
    <phoneticPr fontId="1"/>
  </si>
  <si>
    <t>-</t>
    <phoneticPr fontId="1"/>
  </si>
  <si>
    <t>曇</t>
    <rPh sb="0" eb="1">
      <t>クモリ</t>
    </rPh>
    <phoneticPr fontId="1"/>
  </si>
  <si>
    <t>晴</t>
    <rPh sb="0" eb="1">
      <t>ハレ</t>
    </rPh>
    <phoneticPr fontId="2"/>
  </si>
  <si>
    <t>-</t>
    <phoneticPr fontId="2"/>
  </si>
  <si>
    <t>-</t>
    <phoneticPr fontId="2"/>
  </si>
  <si>
    <t>-</t>
    <phoneticPr fontId="1"/>
  </si>
  <si>
    <t>-</t>
  </si>
  <si>
    <t>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</si>
</sst>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0.000&quot;㎎/ｌ以下&quot;"/>
    <numFmt numFmtId="177" formatCode="0.0000&quot;㎎/ｌ以下&quot;"/>
    <numFmt numFmtId="178" formatCode="0.00&quot;㎎/ｌ以下&quot;"/>
    <numFmt numFmtId="179" formatCode="0&quot;㎎/ｌ以下&quot;"/>
    <numFmt numFmtId="180" formatCode="0&quot;/ml以下&quot;"/>
    <numFmt numFmtId="181" formatCode="0.0&quot;㎎/ｌ以下&quot;"/>
    <numFmt numFmtId="182" formatCode="0.00000&quot;㎎/ｌ以下&quot;"/>
    <numFmt numFmtId="183" formatCode="0.000"/>
    <numFmt numFmtId="184" formatCode="0.0"/>
    <numFmt numFmtId="185" formatCode="0.0_ "/>
    <numFmt numFmtId="186" formatCode="0.0_);[Red]\(0.0\)"/>
    <numFmt numFmtId="187" formatCode="m&quot;月&quot;d&quot;日&quot;;@"/>
    <numFmt numFmtId="188" formatCode="0&quot;/mL以下&quot;"/>
    <numFmt numFmtId="189" formatCode="0&quot;㎎/L以下&quot;"/>
    <numFmt numFmtId="190" formatCode="0.000&quot;㎎/L以下&quot;"/>
    <numFmt numFmtId="191" formatCode="0.0000&quot;㎎/L以下&quot;"/>
    <numFmt numFmtId="192" formatCode="0.00&quot;㎎/L以下&quot;"/>
    <numFmt numFmtId="193" formatCode="0.0&quot;㎎/L以下&quot;"/>
    <numFmt numFmtId="194" formatCode="0.00000&quot;㎎/L以下&quot;"/>
  </numFmts>
  <fonts count="1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5" tint="0.7999816888943144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178" fontId="5" fillId="0" borderId="1" xfId="0" applyNumberFormat="1" applyFont="1" applyFill="1" applyBorder="1" applyAlignment="1">
      <alignment horizontal="center" vertical="center" shrinkToFit="1"/>
    </xf>
    <xf numFmtId="179" fontId="5" fillId="0" borderId="1" xfId="0" applyNumberFormat="1" applyFont="1" applyFill="1" applyBorder="1" applyAlignment="1">
      <alignment horizontal="center" vertical="center" shrinkToFit="1"/>
    </xf>
    <xf numFmtId="180" fontId="5" fillId="0" borderId="1" xfId="0" applyNumberFormat="1" applyFont="1" applyFill="1" applyBorder="1" applyAlignment="1">
      <alignment horizontal="center" vertical="center" shrinkToFit="1"/>
    </xf>
    <xf numFmtId="181" fontId="5" fillId="0" borderId="1" xfId="0" applyNumberFormat="1" applyFont="1" applyFill="1" applyBorder="1" applyAlignment="1">
      <alignment horizontal="center" vertical="center" shrinkToFit="1"/>
    </xf>
    <xf numFmtId="182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5" fillId="4" borderId="1" xfId="0" applyNumberFormat="1" applyFont="1" applyFill="1" applyBorder="1" applyAlignment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center" vertical="center" shrinkToFit="1"/>
    </xf>
    <xf numFmtId="184" fontId="4" fillId="2" borderId="1" xfId="0" applyNumberFormat="1" applyFont="1" applyFill="1" applyBorder="1" applyAlignment="1">
      <alignment vertical="center"/>
    </xf>
    <xf numFmtId="184" fontId="5" fillId="2" borderId="1" xfId="0" applyNumberFormat="1" applyFont="1" applyFill="1" applyBorder="1" applyAlignment="1">
      <alignment horizontal="center" vertical="center"/>
    </xf>
    <xf numFmtId="184" fontId="4" fillId="3" borderId="1" xfId="0" applyNumberFormat="1" applyFont="1" applyFill="1" applyBorder="1" applyAlignment="1">
      <alignment vertical="center"/>
    </xf>
    <xf numFmtId="184" fontId="5" fillId="3" borderId="1" xfId="0" applyNumberFormat="1" applyFont="1" applyFill="1" applyBorder="1" applyAlignment="1">
      <alignment horizontal="center" vertical="center"/>
    </xf>
    <xf numFmtId="184" fontId="5" fillId="0" borderId="1" xfId="0" applyNumberFormat="1" applyFont="1" applyFill="1" applyBorder="1" applyAlignment="1">
      <alignment horizontal="center" vertical="center" shrinkToFit="1"/>
    </xf>
    <xf numFmtId="56" fontId="4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shrinkToFit="1"/>
    </xf>
    <xf numFmtId="0" fontId="4" fillId="0" borderId="2" xfId="0" applyFont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49" fontId="5" fillId="5" borderId="1" xfId="0" applyNumberFormat="1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vertical="center" shrinkToFit="1"/>
    </xf>
    <xf numFmtId="49" fontId="5" fillId="6" borderId="1" xfId="0" applyNumberFormat="1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vertical="center" shrinkToFit="1"/>
    </xf>
    <xf numFmtId="49" fontId="5" fillId="7" borderId="1" xfId="0" applyNumberFormat="1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184" fontId="4" fillId="2" borderId="1" xfId="0" applyNumberFormat="1" applyFont="1" applyFill="1" applyBorder="1" applyAlignment="1">
      <alignment horizontal="center" vertical="center"/>
    </xf>
    <xf numFmtId="18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5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 shrinkToFit="1"/>
    </xf>
    <xf numFmtId="0" fontId="5" fillId="8" borderId="1" xfId="0" applyFont="1" applyFill="1" applyBorder="1" applyAlignment="1">
      <alignment vertical="center" shrinkToFit="1"/>
    </xf>
    <xf numFmtId="0" fontId="7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0" fillId="9" borderId="1" xfId="0" applyNumberFormat="1" applyFont="1" applyFill="1" applyBorder="1" applyAlignment="1">
      <alignment horizontal="center" vertical="center"/>
    </xf>
    <xf numFmtId="186" fontId="4" fillId="0" borderId="1" xfId="0" applyNumberFormat="1" applyFont="1" applyBorder="1" applyAlignment="1">
      <alignment vertical="center"/>
    </xf>
    <xf numFmtId="186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18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87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shrinkToFit="1"/>
    </xf>
    <xf numFmtId="0" fontId="5" fillId="0" borderId="6" xfId="0" applyNumberFormat="1" applyFont="1" applyFill="1" applyBorder="1" applyAlignment="1">
      <alignment vertical="center" shrinkToFit="1"/>
    </xf>
    <xf numFmtId="0" fontId="5" fillId="0" borderId="6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6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186" fontId="5" fillId="0" borderId="1" xfId="0" applyNumberFormat="1" applyFont="1" applyBorder="1" applyAlignment="1">
      <alignment horizontal="center" vertical="center" shrinkToFit="1"/>
    </xf>
    <xf numFmtId="185" fontId="5" fillId="0" borderId="1" xfId="0" applyNumberFormat="1" applyFont="1" applyBorder="1" applyAlignment="1">
      <alignment horizontal="center" vertical="center" shrinkToFit="1"/>
    </xf>
    <xf numFmtId="183" fontId="5" fillId="0" borderId="1" xfId="0" applyNumberFormat="1" applyFont="1" applyBorder="1" applyAlignment="1">
      <alignment horizontal="center" vertical="center" shrinkToFit="1"/>
    </xf>
    <xf numFmtId="184" fontId="5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188" fontId="5" fillId="0" borderId="1" xfId="0" applyNumberFormat="1" applyFont="1" applyFill="1" applyBorder="1" applyAlignment="1">
      <alignment horizontal="center" vertical="center" shrinkToFit="1"/>
    </xf>
    <xf numFmtId="189" fontId="5" fillId="0" borderId="1" xfId="0" applyNumberFormat="1" applyFont="1" applyFill="1" applyBorder="1" applyAlignment="1">
      <alignment horizontal="center" vertical="center" shrinkToFit="1"/>
    </xf>
    <xf numFmtId="190" fontId="5" fillId="0" borderId="1" xfId="0" applyNumberFormat="1" applyFont="1" applyFill="1" applyBorder="1" applyAlignment="1">
      <alignment horizontal="center" vertical="center" shrinkToFit="1"/>
    </xf>
    <xf numFmtId="191" fontId="5" fillId="0" borderId="1" xfId="0" applyNumberFormat="1" applyFont="1" applyFill="1" applyBorder="1" applyAlignment="1">
      <alignment horizontal="center" vertical="center" shrinkToFit="1"/>
    </xf>
    <xf numFmtId="192" fontId="5" fillId="0" borderId="1" xfId="0" applyNumberFormat="1" applyFont="1" applyFill="1" applyBorder="1" applyAlignment="1">
      <alignment horizontal="center" vertical="center" shrinkToFit="1"/>
    </xf>
    <xf numFmtId="193" fontId="5" fillId="0" borderId="1" xfId="0" applyNumberFormat="1" applyFont="1" applyFill="1" applyBorder="1" applyAlignment="1">
      <alignment horizontal="center" vertical="center" shrinkToFit="1"/>
    </xf>
    <xf numFmtId="194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9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 vertical="center" wrapText="1" shrinkToFit="1"/>
    </xf>
    <xf numFmtId="0" fontId="11" fillId="0" borderId="8" xfId="0" applyFont="1" applyFill="1" applyBorder="1" applyAlignment="1">
      <alignment horizontal="center" vertical="center" wrapText="1" shrinkToFit="1"/>
    </xf>
    <xf numFmtId="56" fontId="9" fillId="9" borderId="5" xfId="0" applyNumberFormat="1" applyFont="1" applyFill="1" applyBorder="1" applyAlignment="1">
      <alignment horizontal="center" vertical="center" shrinkToFit="1"/>
    </xf>
    <xf numFmtId="56" fontId="9" fillId="9" borderId="6" xfId="0" applyNumberFormat="1" applyFont="1" applyFill="1" applyBorder="1" applyAlignment="1">
      <alignment horizontal="center" vertical="center" shrinkToFit="1"/>
    </xf>
    <xf numFmtId="0" fontId="10" fillId="9" borderId="5" xfId="0" applyNumberFormat="1" applyFont="1" applyFill="1" applyBorder="1" applyAlignment="1">
      <alignment horizontal="center" vertical="center"/>
    </xf>
    <xf numFmtId="0" fontId="10" fillId="9" borderId="6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 shrinkToFit="1"/>
    </xf>
    <xf numFmtId="0" fontId="11" fillId="0" borderId="6" xfId="0" applyFont="1" applyFill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700;&#36947;&#20107;&#26989;\&#27700;&#36074;&#38306;&#20418;\&#27700;&#36074;&#26908;&#26619;&#22996;&#35351;\&#27700;&#36074;&#26908;&#26619;&#32080;&#26524;&#65288;5&#24180;&#20445;&#23384;&#65289;\R6&#12288;&#27700;&#36074;&#26908;&#26619;&#32080;&#2652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八幡沢・第６"/>
      <sheetName val="棚倉受水池"/>
      <sheetName val="第５給水栓"/>
      <sheetName val="山岡"/>
      <sheetName val="瀬ヶ野"/>
      <sheetName val="高野西部"/>
      <sheetName val="戸中川前"/>
      <sheetName val="戸中高内"/>
      <sheetName val="職員保菌検査"/>
      <sheetName val="山岡使用開始届５１項目"/>
    </sheetNames>
    <sheetDataSet>
      <sheetData sheetId="0">
        <row r="64">
          <cell r="N64">
            <v>45678</v>
          </cell>
          <cell r="P64">
            <v>45734</v>
          </cell>
        </row>
        <row r="68">
          <cell r="N68" t="str">
            <v>曇</v>
          </cell>
          <cell r="P68" t="str">
            <v>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Z341"/>
  <sheetViews>
    <sheetView view="pageBreakPreview" zoomScale="55" zoomScaleNormal="100" zoomScaleSheetLayoutView="5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P17" sqref="P17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customWidth="1"/>
    <col min="4" max="6" width="9.5" style="5" customWidth="1"/>
    <col min="7" max="7" width="9.5" style="98" customWidth="1"/>
    <col min="8" max="12" width="9.5" style="5" customWidth="1"/>
    <col min="13" max="13" width="9.5" style="98" customWidth="1"/>
    <col min="14" max="16" width="9.5" style="5" customWidth="1"/>
    <col min="17" max="16384" width="9" style="5"/>
  </cols>
  <sheetData>
    <row r="1" spans="1:26" ht="13.15" customHeight="1">
      <c r="A1" s="7">
        <v>1</v>
      </c>
      <c r="B1" s="55">
        <v>2</v>
      </c>
      <c r="C1" s="7">
        <v>3</v>
      </c>
      <c r="D1" s="7">
        <v>4</v>
      </c>
      <c r="E1" s="7">
        <v>5</v>
      </c>
      <c r="F1" s="7">
        <v>6</v>
      </c>
      <c r="G1" s="96">
        <v>7</v>
      </c>
      <c r="H1" s="96">
        <v>8</v>
      </c>
      <c r="I1" s="7">
        <v>9</v>
      </c>
      <c r="J1" s="7">
        <v>10</v>
      </c>
      <c r="K1" s="7">
        <v>11</v>
      </c>
      <c r="L1" s="67">
        <v>6</v>
      </c>
      <c r="M1" s="96">
        <v>13</v>
      </c>
      <c r="N1" s="7">
        <v>14</v>
      </c>
      <c r="O1" s="7">
        <v>15</v>
      </c>
      <c r="P1" s="7">
        <v>16</v>
      </c>
    </row>
    <row r="2" spans="1:26" ht="13.15" customHeight="1">
      <c r="A2" s="140" t="s">
        <v>143</v>
      </c>
      <c r="B2" s="54" t="s">
        <v>153</v>
      </c>
      <c r="C2" s="7"/>
      <c r="D2" s="7" t="s">
        <v>139</v>
      </c>
      <c r="E2" s="7">
        <f>SUBTOTAL(3,E4:E54)</f>
        <v>10</v>
      </c>
      <c r="F2" s="7">
        <f t="shared" ref="F2:P2" si="0">SUBTOTAL(3,F4:F54)</f>
        <v>23</v>
      </c>
      <c r="G2" s="96">
        <f t="shared" si="0"/>
        <v>10</v>
      </c>
      <c r="H2" s="96">
        <f t="shared" si="0"/>
        <v>10</v>
      </c>
      <c r="I2" s="7">
        <f t="shared" si="0"/>
        <v>51</v>
      </c>
      <c r="J2" s="7">
        <f t="shared" si="0"/>
        <v>10</v>
      </c>
      <c r="K2" s="7">
        <f t="shared" si="0"/>
        <v>10</v>
      </c>
      <c r="L2" s="67">
        <f t="shared" ref="L2" si="1">SUBTOTAL(3,L4:L54)</f>
        <v>23</v>
      </c>
      <c r="M2" s="96">
        <f t="shared" si="0"/>
        <v>10</v>
      </c>
      <c r="N2" s="7">
        <f t="shared" si="0"/>
        <v>10</v>
      </c>
      <c r="O2" s="100">
        <f t="shared" si="0"/>
        <v>23</v>
      </c>
      <c r="P2" s="100">
        <f t="shared" si="0"/>
        <v>10</v>
      </c>
    </row>
    <row r="3" spans="1:26">
      <c r="A3" s="141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96" t="s">
        <v>119</v>
      </c>
      <c r="H3" s="96" t="s">
        <v>120</v>
      </c>
      <c r="I3" s="7" t="s">
        <v>121</v>
      </c>
      <c r="J3" s="7" t="s">
        <v>122</v>
      </c>
      <c r="K3" s="7" t="s">
        <v>123</v>
      </c>
      <c r="L3" s="67" t="s">
        <v>124</v>
      </c>
      <c r="M3" s="96" t="s">
        <v>125</v>
      </c>
      <c r="N3" s="7" t="s">
        <v>126</v>
      </c>
      <c r="O3" s="100" t="s">
        <v>127</v>
      </c>
      <c r="P3" s="100" t="s">
        <v>128</v>
      </c>
    </row>
    <row r="4" spans="1:26">
      <c r="A4" s="45" t="s">
        <v>62</v>
      </c>
      <c r="B4" s="46" t="s">
        <v>0</v>
      </c>
      <c r="C4" s="123">
        <v>100</v>
      </c>
      <c r="D4" s="6">
        <v>0</v>
      </c>
      <c r="E4" s="109">
        <v>0</v>
      </c>
      <c r="F4" s="109">
        <v>0</v>
      </c>
      <c r="G4" s="109">
        <v>0</v>
      </c>
      <c r="H4" s="109">
        <v>0</v>
      </c>
      <c r="I4" s="109">
        <v>0</v>
      </c>
      <c r="J4" s="109">
        <v>0</v>
      </c>
      <c r="K4" s="109">
        <v>0</v>
      </c>
      <c r="L4" s="109">
        <v>0</v>
      </c>
      <c r="M4" s="109">
        <v>0</v>
      </c>
      <c r="N4" s="15">
        <v>0</v>
      </c>
      <c r="O4" s="15">
        <v>0</v>
      </c>
      <c r="P4" s="15">
        <v>0</v>
      </c>
      <c r="Z4" s="109">
        <v>0</v>
      </c>
    </row>
    <row r="5" spans="1:26">
      <c r="A5" s="45" t="s">
        <v>63</v>
      </c>
      <c r="B5" s="46" t="s">
        <v>1</v>
      </c>
      <c r="C5" s="3" t="s">
        <v>2</v>
      </c>
      <c r="D5" s="6"/>
      <c r="E5" s="109" t="s">
        <v>244</v>
      </c>
      <c r="F5" s="109" t="s">
        <v>134</v>
      </c>
      <c r="G5" s="109" t="s">
        <v>134</v>
      </c>
      <c r="H5" s="109" t="s">
        <v>134</v>
      </c>
      <c r="I5" s="109" t="s">
        <v>197</v>
      </c>
      <c r="J5" s="109" t="s">
        <v>134</v>
      </c>
      <c r="K5" s="109" t="s">
        <v>134</v>
      </c>
      <c r="L5" s="109" t="s">
        <v>134</v>
      </c>
      <c r="M5" s="109" t="s">
        <v>134</v>
      </c>
      <c r="N5" s="15" t="s">
        <v>134</v>
      </c>
      <c r="O5" s="15" t="s">
        <v>134</v>
      </c>
      <c r="P5" s="15" t="s">
        <v>134</v>
      </c>
      <c r="Z5" s="109" t="s">
        <v>134</v>
      </c>
    </row>
    <row r="6" spans="1:26">
      <c r="A6" s="1" t="s">
        <v>64</v>
      </c>
      <c r="B6" s="2" t="s">
        <v>3</v>
      </c>
      <c r="C6" s="125">
        <v>3.0000000000000001E-3</v>
      </c>
      <c r="D6" s="6">
        <v>2.9999999999999997E-4</v>
      </c>
      <c r="E6" s="109"/>
      <c r="F6" s="109"/>
      <c r="G6" s="109"/>
      <c r="H6" s="109"/>
      <c r="I6" s="109" t="s">
        <v>167</v>
      </c>
      <c r="J6" s="109"/>
      <c r="K6" s="109"/>
      <c r="L6" s="109"/>
      <c r="M6" s="109"/>
      <c r="N6" s="15"/>
      <c r="O6" s="15"/>
      <c r="P6" s="15"/>
      <c r="Z6" s="109" t="s">
        <v>215</v>
      </c>
    </row>
    <row r="7" spans="1:26">
      <c r="A7" s="1" t="s">
        <v>65</v>
      </c>
      <c r="B7" s="2" t="s">
        <v>4</v>
      </c>
      <c r="C7" s="126">
        <v>5.0000000000000001E-4</v>
      </c>
      <c r="D7" s="6">
        <v>5.0000000000000002E-5</v>
      </c>
      <c r="E7" s="109"/>
      <c r="F7" s="109"/>
      <c r="G7" s="109"/>
      <c r="H7" s="109"/>
      <c r="I7" s="109" t="s">
        <v>168</v>
      </c>
      <c r="J7" s="109"/>
      <c r="K7" s="109"/>
      <c r="L7" s="109"/>
      <c r="M7" s="109"/>
      <c r="N7" s="15"/>
      <c r="O7" s="15"/>
      <c r="P7" s="15"/>
      <c r="Z7" s="109" t="s">
        <v>216</v>
      </c>
    </row>
    <row r="8" spans="1:26">
      <c r="A8" s="1" t="s">
        <v>66</v>
      </c>
      <c r="B8" s="2" t="s">
        <v>5</v>
      </c>
      <c r="C8" s="127">
        <v>0.01</v>
      </c>
      <c r="D8" s="6">
        <v>1E-3</v>
      </c>
      <c r="E8" s="109"/>
      <c r="F8" s="109"/>
      <c r="G8" s="109"/>
      <c r="H8" s="109"/>
      <c r="I8" s="109" t="s">
        <v>273</v>
      </c>
      <c r="J8" s="109"/>
      <c r="K8" s="109"/>
      <c r="L8" s="109"/>
      <c r="M8" s="109"/>
      <c r="N8" s="15"/>
      <c r="O8" s="15"/>
      <c r="P8" s="15"/>
      <c r="Z8" s="109" t="s">
        <v>217</v>
      </c>
    </row>
    <row r="9" spans="1:26">
      <c r="A9" s="1" t="s">
        <v>67</v>
      </c>
      <c r="B9" s="2" t="s">
        <v>6</v>
      </c>
      <c r="C9" s="127">
        <v>0.01</v>
      </c>
      <c r="D9" s="6">
        <v>1E-3</v>
      </c>
      <c r="E9" s="109"/>
      <c r="F9" s="109"/>
      <c r="G9" s="109"/>
      <c r="H9" s="109"/>
      <c r="I9" s="109" t="s">
        <v>273</v>
      </c>
      <c r="J9" s="109"/>
      <c r="K9" s="109"/>
      <c r="L9" s="109"/>
      <c r="M9" s="109"/>
      <c r="N9" s="15"/>
      <c r="O9" s="15"/>
      <c r="P9" s="15"/>
      <c r="Z9" s="109" t="s">
        <v>217</v>
      </c>
    </row>
    <row r="10" spans="1:26">
      <c r="A10" s="47" t="s">
        <v>68</v>
      </c>
      <c r="B10" s="48" t="s">
        <v>7</v>
      </c>
      <c r="C10" s="127">
        <v>0.01</v>
      </c>
      <c r="D10" s="6">
        <v>1E-3</v>
      </c>
      <c r="E10" s="109"/>
      <c r="F10" s="109"/>
      <c r="G10" s="109"/>
      <c r="H10" s="109"/>
      <c r="I10" s="109" t="s">
        <v>273</v>
      </c>
      <c r="J10" s="109"/>
      <c r="K10" s="109"/>
      <c r="L10" s="109"/>
      <c r="M10" s="109"/>
      <c r="N10" s="15"/>
      <c r="O10" s="15"/>
      <c r="P10" s="15"/>
      <c r="Z10" s="109">
        <v>2E-3</v>
      </c>
    </row>
    <row r="11" spans="1:26">
      <c r="A11" s="47" t="s">
        <v>69</v>
      </c>
      <c r="B11" s="48" t="s">
        <v>8</v>
      </c>
      <c r="C11" s="127">
        <v>0.05</v>
      </c>
      <c r="D11" s="6">
        <v>5.0000000000000001E-3</v>
      </c>
      <c r="E11" s="109"/>
      <c r="F11" s="109"/>
      <c r="G11" s="109"/>
      <c r="H11" s="109"/>
      <c r="I11" s="109" t="s">
        <v>173</v>
      </c>
      <c r="J11" s="109"/>
      <c r="K11" s="109"/>
      <c r="L11" s="109"/>
      <c r="M11" s="109"/>
      <c r="N11" s="15"/>
      <c r="O11" s="15"/>
      <c r="P11" s="15"/>
      <c r="Z11" s="109" t="s">
        <v>204</v>
      </c>
    </row>
    <row r="12" spans="1:26">
      <c r="A12" s="47" t="s">
        <v>70</v>
      </c>
      <c r="B12" s="48" t="s">
        <v>9</v>
      </c>
      <c r="C12" s="127">
        <v>0.04</v>
      </c>
      <c r="D12" s="6">
        <v>4.0000000000000001E-3</v>
      </c>
      <c r="E12" s="109"/>
      <c r="F12" s="109"/>
      <c r="G12" s="109"/>
      <c r="H12" s="109"/>
      <c r="I12" s="109" t="s">
        <v>290</v>
      </c>
      <c r="J12" s="109"/>
      <c r="K12" s="109"/>
      <c r="L12" s="109"/>
      <c r="M12" s="109"/>
      <c r="N12" s="15"/>
      <c r="O12" s="15"/>
      <c r="P12" s="15"/>
      <c r="Z12" s="109" t="s">
        <v>218</v>
      </c>
    </row>
    <row r="13" spans="1:26">
      <c r="A13" s="47" t="s">
        <v>71</v>
      </c>
      <c r="B13" s="48" t="s">
        <v>10</v>
      </c>
      <c r="C13" s="127">
        <v>0.01</v>
      </c>
      <c r="D13" s="6">
        <v>1E-3</v>
      </c>
      <c r="E13" s="109"/>
      <c r="F13" s="109" t="s">
        <v>266</v>
      </c>
      <c r="G13" s="109"/>
      <c r="H13" s="109"/>
      <c r="I13" s="109" t="s">
        <v>273</v>
      </c>
      <c r="J13" s="109"/>
      <c r="K13" s="109"/>
      <c r="L13" s="109" t="s">
        <v>273</v>
      </c>
      <c r="M13" s="109"/>
      <c r="N13" s="15"/>
      <c r="O13" s="15" t="s">
        <v>273</v>
      </c>
      <c r="P13" s="15"/>
      <c r="Z13" s="109" t="s">
        <v>217</v>
      </c>
    </row>
    <row r="14" spans="1:26">
      <c r="A14" s="1" t="s">
        <v>72</v>
      </c>
      <c r="B14" s="2" t="s">
        <v>11</v>
      </c>
      <c r="C14" s="124">
        <v>10</v>
      </c>
      <c r="D14" s="6">
        <v>0.02</v>
      </c>
      <c r="E14" s="109"/>
      <c r="F14" s="109"/>
      <c r="G14" s="109"/>
      <c r="H14" s="109"/>
      <c r="I14" s="109">
        <v>0.15</v>
      </c>
      <c r="J14" s="109"/>
      <c r="K14" s="109"/>
      <c r="L14" s="109"/>
      <c r="M14" s="109"/>
      <c r="N14" s="15"/>
      <c r="O14" s="15"/>
      <c r="P14" s="15"/>
      <c r="Z14" s="109" t="s">
        <v>219</v>
      </c>
    </row>
    <row r="15" spans="1:26">
      <c r="A15" s="43" t="s">
        <v>73</v>
      </c>
      <c r="B15" s="44" t="s">
        <v>12</v>
      </c>
      <c r="C15" s="128">
        <v>0.8</v>
      </c>
      <c r="D15" s="6">
        <v>0.08</v>
      </c>
      <c r="E15" s="115">
        <v>0.26</v>
      </c>
      <c r="F15" s="115">
        <v>0.14000000000000001</v>
      </c>
      <c r="G15" s="115">
        <v>0.16</v>
      </c>
      <c r="H15" s="115">
        <v>0.14000000000000001</v>
      </c>
      <c r="I15" s="109">
        <v>0.13</v>
      </c>
      <c r="J15" s="115">
        <v>0.11</v>
      </c>
      <c r="K15" s="115">
        <v>0.1</v>
      </c>
      <c r="L15" s="115">
        <v>0.12</v>
      </c>
      <c r="M15" s="115">
        <v>0.15</v>
      </c>
      <c r="N15" s="29">
        <v>0.15</v>
      </c>
      <c r="O15" s="29">
        <v>0.17</v>
      </c>
      <c r="P15" s="29">
        <v>0.12</v>
      </c>
      <c r="Z15" s="109">
        <v>0.6</v>
      </c>
    </row>
    <row r="16" spans="1:26">
      <c r="A16" s="1" t="s">
        <v>74</v>
      </c>
      <c r="B16" s="2" t="s">
        <v>13</v>
      </c>
      <c r="C16" s="128">
        <v>1</v>
      </c>
      <c r="D16" s="6">
        <v>0.1</v>
      </c>
      <c r="E16" s="109"/>
      <c r="F16" s="109"/>
      <c r="G16" s="109"/>
      <c r="H16" s="109"/>
      <c r="I16" s="109" t="s">
        <v>171</v>
      </c>
      <c r="J16" s="109"/>
      <c r="K16" s="109"/>
      <c r="L16" s="109"/>
      <c r="M16" s="109"/>
      <c r="N16" s="15"/>
      <c r="O16" s="15"/>
      <c r="P16" s="15"/>
      <c r="Z16" s="109">
        <v>0.1</v>
      </c>
    </row>
    <row r="17" spans="1:26">
      <c r="A17" s="1" t="s">
        <v>75</v>
      </c>
      <c r="B17" s="2" t="s">
        <v>14</v>
      </c>
      <c r="C17" s="125">
        <v>2E-3</v>
      </c>
      <c r="D17" s="6">
        <v>2.0000000000000001E-4</v>
      </c>
      <c r="E17" s="109"/>
      <c r="F17" s="109"/>
      <c r="G17" s="109"/>
      <c r="H17" s="109"/>
      <c r="I17" s="109" t="s">
        <v>291</v>
      </c>
      <c r="J17" s="109"/>
      <c r="K17" s="109"/>
      <c r="L17" s="109"/>
      <c r="M17" s="109"/>
      <c r="N17" s="15"/>
      <c r="O17" s="15"/>
      <c r="P17" s="15"/>
      <c r="Z17" s="109" t="s">
        <v>220</v>
      </c>
    </row>
    <row r="18" spans="1:26">
      <c r="A18" s="1" t="s">
        <v>76</v>
      </c>
      <c r="B18" s="2" t="s">
        <v>15</v>
      </c>
      <c r="C18" s="127">
        <v>0.05</v>
      </c>
      <c r="D18" s="6">
        <v>5.0000000000000001E-3</v>
      </c>
      <c r="E18" s="109"/>
      <c r="F18" s="109"/>
      <c r="G18" s="109"/>
      <c r="H18" s="109"/>
      <c r="I18" s="109" t="s">
        <v>252</v>
      </c>
      <c r="J18" s="109"/>
      <c r="K18" s="109"/>
      <c r="L18" s="109"/>
      <c r="M18" s="109"/>
      <c r="N18" s="15"/>
      <c r="O18" s="15"/>
      <c r="P18" s="15"/>
      <c r="Z18" s="109" t="s">
        <v>221</v>
      </c>
    </row>
    <row r="19" spans="1:26">
      <c r="A19" s="1" t="s">
        <v>77</v>
      </c>
      <c r="B19" s="2" t="s">
        <v>16</v>
      </c>
      <c r="C19" s="127">
        <v>0.04</v>
      </c>
      <c r="D19" s="6">
        <v>4.0000000000000001E-3</v>
      </c>
      <c r="E19" s="109"/>
      <c r="F19" s="109"/>
      <c r="G19" s="109"/>
      <c r="H19" s="109"/>
      <c r="I19" s="109" t="s">
        <v>290</v>
      </c>
      <c r="J19" s="109"/>
      <c r="K19" s="109"/>
      <c r="L19" s="109"/>
      <c r="M19" s="109"/>
      <c r="N19" s="15"/>
      <c r="O19" s="15"/>
      <c r="P19" s="15"/>
      <c r="Z19" s="109" t="s">
        <v>218</v>
      </c>
    </row>
    <row r="20" spans="1:26">
      <c r="A20" s="1" t="s">
        <v>78</v>
      </c>
      <c r="B20" s="2" t="s">
        <v>17</v>
      </c>
      <c r="C20" s="127">
        <v>0.02</v>
      </c>
      <c r="D20" s="6">
        <v>2E-3</v>
      </c>
      <c r="E20" s="109"/>
      <c r="F20" s="109"/>
      <c r="G20" s="109"/>
      <c r="H20" s="109"/>
      <c r="I20" s="109" t="s">
        <v>173</v>
      </c>
      <c r="J20" s="109"/>
      <c r="K20" s="109"/>
      <c r="L20" s="109"/>
      <c r="M20" s="109"/>
      <c r="N20" s="15"/>
      <c r="O20" s="15"/>
      <c r="P20" s="15"/>
      <c r="Z20" s="109" t="s">
        <v>204</v>
      </c>
    </row>
    <row r="21" spans="1:26">
      <c r="A21" s="1" t="s">
        <v>79</v>
      </c>
      <c r="B21" s="2" t="s">
        <v>53</v>
      </c>
      <c r="C21" s="127">
        <v>0.01</v>
      </c>
      <c r="D21" s="6">
        <v>1E-3</v>
      </c>
      <c r="E21" s="109"/>
      <c r="F21" s="109"/>
      <c r="G21" s="109"/>
      <c r="H21" s="109"/>
      <c r="I21" s="109" t="s">
        <v>273</v>
      </c>
      <c r="J21" s="109"/>
      <c r="K21" s="109"/>
      <c r="L21" s="109"/>
      <c r="M21" s="109"/>
      <c r="N21" s="15"/>
      <c r="O21" s="15"/>
      <c r="P21" s="15"/>
      <c r="Z21" s="109" t="s">
        <v>217</v>
      </c>
    </row>
    <row r="22" spans="1:26">
      <c r="A22" s="1" t="s">
        <v>80</v>
      </c>
      <c r="B22" s="2" t="s">
        <v>54</v>
      </c>
      <c r="C22" s="127">
        <v>0.01</v>
      </c>
      <c r="D22" s="6">
        <v>1E-3</v>
      </c>
      <c r="E22" s="109"/>
      <c r="F22" s="109"/>
      <c r="G22" s="109"/>
      <c r="H22" s="109"/>
      <c r="I22" s="109" t="s">
        <v>273</v>
      </c>
      <c r="J22" s="109"/>
      <c r="K22" s="109"/>
      <c r="L22" s="109"/>
      <c r="M22" s="109"/>
      <c r="N22" s="15"/>
      <c r="O22" s="15"/>
      <c r="P22" s="15"/>
      <c r="Z22" s="109" t="s">
        <v>217</v>
      </c>
    </row>
    <row r="23" spans="1:26">
      <c r="A23" s="1" t="s">
        <v>81</v>
      </c>
      <c r="B23" s="2" t="s">
        <v>55</v>
      </c>
      <c r="C23" s="127">
        <v>0.01</v>
      </c>
      <c r="D23" s="6">
        <v>1E-3</v>
      </c>
      <c r="E23" s="109"/>
      <c r="F23" s="109"/>
      <c r="G23" s="109"/>
      <c r="H23" s="109"/>
      <c r="I23" s="109" t="s">
        <v>273</v>
      </c>
      <c r="J23" s="109"/>
      <c r="K23" s="109"/>
      <c r="L23" s="109"/>
      <c r="M23" s="109"/>
      <c r="N23" s="15"/>
      <c r="O23" s="15"/>
      <c r="P23" s="15"/>
      <c r="Z23" s="109" t="s">
        <v>217</v>
      </c>
    </row>
    <row r="24" spans="1:26">
      <c r="A24" s="47" t="s">
        <v>82</v>
      </c>
      <c r="B24" s="48" t="s">
        <v>18</v>
      </c>
      <c r="C24" s="128">
        <v>0.6</v>
      </c>
      <c r="D24" s="6">
        <v>0.06</v>
      </c>
      <c r="E24" s="109"/>
      <c r="F24" s="109" t="s">
        <v>267</v>
      </c>
      <c r="G24" s="109"/>
      <c r="H24" s="109"/>
      <c r="I24" s="109">
        <v>0.15</v>
      </c>
      <c r="J24" s="109"/>
      <c r="K24" s="109"/>
      <c r="L24" s="109" t="s">
        <v>164</v>
      </c>
      <c r="M24" s="109"/>
      <c r="N24" s="15"/>
      <c r="O24" s="15" t="s">
        <v>164</v>
      </c>
      <c r="P24" s="15"/>
      <c r="Z24" s="109"/>
    </row>
    <row r="25" spans="1:26">
      <c r="A25" s="47" t="s">
        <v>83</v>
      </c>
      <c r="B25" s="48" t="s">
        <v>19</v>
      </c>
      <c r="C25" s="127">
        <v>0.02</v>
      </c>
      <c r="D25" s="6">
        <v>2E-3</v>
      </c>
      <c r="E25" s="109"/>
      <c r="F25" s="109" t="s">
        <v>268</v>
      </c>
      <c r="G25" s="109"/>
      <c r="H25" s="109"/>
      <c r="I25" s="109" t="s">
        <v>173</v>
      </c>
      <c r="J25" s="109"/>
      <c r="K25" s="109"/>
      <c r="L25" s="109" t="s">
        <v>165</v>
      </c>
      <c r="M25" s="109"/>
      <c r="N25" s="15"/>
      <c r="O25" s="15" t="s">
        <v>165</v>
      </c>
      <c r="P25" s="15"/>
      <c r="Z25" s="109"/>
    </row>
    <row r="26" spans="1:26">
      <c r="A26" s="47" t="s">
        <v>84</v>
      </c>
      <c r="B26" s="48" t="s">
        <v>20</v>
      </c>
      <c r="C26" s="127">
        <v>0.06</v>
      </c>
      <c r="D26" s="6">
        <v>1E-3</v>
      </c>
      <c r="E26" s="109"/>
      <c r="F26" s="109">
        <v>4.0000000000000001E-3</v>
      </c>
      <c r="G26" s="109"/>
      <c r="H26" s="109"/>
      <c r="I26" s="109">
        <v>0.01</v>
      </c>
      <c r="J26" s="109"/>
      <c r="K26" s="109"/>
      <c r="L26" s="109">
        <v>5.0000000000000001E-3</v>
      </c>
      <c r="M26" s="109"/>
      <c r="N26" s="15"/>
      <c r="O26" s="15">
        <v>3.0000000000000001E-3</v>
      </c>
      <c r="P26" s="15"/>
      <c r="Z26" s="109"/>
    </row>
    <row r="27" spans="1:26">
      <c r="A27" s="47" t="s">
        <v>85</v>
      </c>
      <c r="B27" s="48" t="s">
        <v>21</v>
      </c>
      <c r="C27" s="127">
        <v>0.03</v>
      </c>
      <c r="D27" s="6">
        <v>3.0000000000000001E-3</v>
      </c>
      <c r="E27" s="109"/>
      <c r="F27" s="109" t="s">
        <v>269</v>
      </c>
      <c r="G27" s="109"/>
      <c r="H27" s="109"/>
      <c r="I27" s="109" t="s">
        <v>201</v>
      </c>
      <c r="J27" s="109"/>
      <c r="K27" s="109"/>
      <c r="L27" s="109" t="s">
        <v>199</v>
      </c>
      <c r="M27" s="109"/>
      <c r="N27" s="15"/>
      <c r="O27" s="15" t="s">
        <v>199</v>
      </c>
      <c r="P27" s="15"/>
      <c r="Z27" s="109"/>
    </row>
    <row r="28" spans="1:26">
      <c r="A28" s="47" t="s">
        <v>86</v>
      </c>
      <c r="B28" s="48" t="s">
        <v>56</v>
      </c>
      <c r="C28" s="128">
        <v>0.1</v>
      </c>
      <c r="D28" s="6">
        <v>1E-3</v>
      </c>
      <c r="E28" s="109"/>
      <c r="F28" s="109" t="s">
        <v>266</v>
      </c>
      <c r="G28" s="109"/>
      <c r="H28" s="109"/>
      <c r="I28" s="109" t="s">
        <v>273</v>
      </c>
      <c r="J28" s="109"/>
      <c r="K28" s="109"/>
      <c r="L28" s="109" t="s">
        <v>162</v>
      </c>
      <c r="M28" s="109"/>
      <c r="N28" s="15"/>
      <c r="O28" s="15" t="s">
        <v>162</v>
      </c>
      <c r="P28" s="15"/>
      <c r="Z28" s="109"/>
    </row>
    <row r="29" spans="1:26">
      <c r="A29" s="47" t="s">
        <v>87</v>
      </c>
      <c r="B29" s="48" t="s">
        <v>22</v>
      </c>
      <c r="C29" s="127">
        <v>0.01</v>
      </c>
      <c r="D29" s="6">
        <v>1E-3</v>
      </c>
      <c r="E29" s="109"/>
      <c r="F29" s="109" t="s">
        <v>266</v>
      </c>
      <c r="G29" s="109"/>
      <c r="H29" s="109"/>
      <c r="I29" s="109" t="s">
        <v>273</v>
      </c>
      <c r="J29" s="109"/>
      <c r="K29" s="109"/>
      <c r="L29" s="109" t="s">
        <v>162</v>
      </c>
      <c r="M29" s="109"/>
      <c r="N29" s="15"/>
      <c r="O29" s="15" t="s">
        <v>162</v>
      </c>
      <c r="P29" s="15"/>
      <c r="Z29" s="109"/>
    </row>
    <row r="30" spans="1:26">
      <c r="A30" s="47" t="s">
        <v>88</v>
      </c>
      <c r="B30" s="48" t="s">
        <v>23</v>
      </c>
      <c r="C30" s="128">
        <v>0.1</v>
      </c>
      <c r="D30" s="6">
        <v>1E-3</v>
      </c>
      <c r="E30" s="109"/>
      <c r="F30" s="109">
        <v>5.0000000000000001E-3</v>
      </c>
      <c r="G30" s="109"/>
      <c r="H30" s="109"/>
      <c r="I30" s="109">
        <v>1.2999999999999999E-2</v>
      </c>
      <c r="J30" s="109"/>
      <c r="K30" s="109"/>
      <c r="L30" s="109">
        <v>7.0000000000000001E-3</v>
      </c>
      <c r="M30" s="109"/>
      <c r="N30" s="15"/>
      <c r="O30" s="15">
        <v>4.0000000000000001E-3</v>
      </c>
      <c r="P30" s="15"/>
      <c r="Z30" s="109"/>
    </row>
    <row r="31" spans="1:26">
      <c r="A31" s="47" t="s">
        <v>89</v>
      </c>
      <c r="B31" s="48" t="s">
        <v>24</v>
      </c>
      <c r="C31" s="127">
        <v>0.03</v>
      </c>
      <c r="D31" s="6">
        <v>3.0000000000000001E-3</v>
      </c>
      <c r="E31" s="109"/>
      <c r="F31" s="109" t="s">
        <v>269</v>
      </c>
      <c r="G31" s="109"/>
      <c r="H31" s="109"/>
      <c r="I31" s="109">
        <v>6.0000000000000001E-3</v>
      </c>
      <c r="J31" s="109"/>
      <c r="K31" s="109"/>
      <c r="L31" s="109">
        <v>4.0000000000000001E-3</v>
      </c>
      <c r="M31" s="109"/>
      <c r="N31" s="15"/>
      <c r="O31" s="15" t="s">
        <v>199</v>
      </c>
      <c r="P31" s="15"/>
      <c r="Z31" s="109"/>
    </row>
    <row r="32" spans="1:26">
      <c r="A32" s="47" t="s">
        <v>90</v>
      </c>
      <c r="B32" s="48" t="s">
        <v>57</v>
      </c>
      <c r="C32" s="127">
        <v>0.03</v>
      </c>
      <c r="D32" s="6">
        <v>1E-3</v>
      </c>
      <c r="E32" s="109"/>
      <c r="F32" s="109">
        <v>1E-3</v>
      </c>
      <c r="G32" s="109"/>
      <c r="H32" s="109"/>
      <c r="I32" s="109">
        <v>3.0000000000000001E-3</v>
      </c>
      <c r="J32" s="109"/>
      <c r="K32" s="109"/>
      <c r="L32" s="109">
        <v>2E-3</v>
      </c>
      <c r="M32" s="109"/>
      <c r="N32" s="15"/>
      <c r="O32" s="15">
        <v>1E-3</v>
      </c>
      <c r="P32" s="15"/>
      <c r="Z32" s="109"/>
    </row>
    <row r="33" spans="1:26">
      <c r="A33" s="47" t="s">
        <v>91</v>
      </c>
      <c r="B33" s="48" t="s">
        <v>58</v>
      </c>
      <c r="C33" s="127">
        <v>0.09</v>
      </c>
      <c r="D33" s="6">
        <v>1E-3</v>
      </c>
      <c r="E33" s="109"/>
      <c r="F33" s="109" t="s">
        <v>266</v>
      </c>
      <c r="G33" s="109"/>
      <c r="H33" s="109"/>
      <c r="I33" s="109" t="s">
        <v>273</v>
      </c>
      <c r="J33" s="109"/>
      <c r="K33" s="109"/>
      <c r="L33" s="109" t="s">
        <v>162</v>
      </c>
      <c r="M33" s="109"/>
      <c r="N33" s="15"/>
      <c r="O33" s="15" t="s">
        <v>162</v>
      </c>
      <c r="P33" s="15"/>
      <c r="Z33" s="109"/>
    </row>
    <row r="34" spans="1:26">
      <c r="A34" s="47" t="s">
        <v>92</v>
      </c>
      <c r="B34" s="48" t="s">
        <v>25</v>
      </c>
      <c r="C34" s="127">
        <v>0.08</v>
      </c>
      <c r="D34" s="6">
        <v>8.0000000000000002E-3</v>
      </c>
      <c r="E34" s="109"/>
      <c r="F34" s="109" t="s">
        <v>270</v>
      </c>
      <c r="G34" s="109"/>
      <c r="H34" s="109"/>
      <c r="I34" s="109" t="s">
        <v>277</v>
      </c>
      <c r="J34" s="109"/>
      <c r="K34" s="109"/>
      <c r="L34" s="109" t="s">
        <v>166</v>
      </c>
      <c r="M34" s="109"/>
      <c r="N34" s="15"/>
      <c r="O34" s="15" t="s">
        <v>166</v>
      </c>
      <c r="P34" s="15"/>
      <c r="Z34" s="109"/>
    </row>
    <row r="35" spans="1:26">
      <c r="A35" s="1" t="s">
        <v>93</v>
      </c>
      <c r="B35" s="2" t="s">
        <v>26</v>
      </c>
      <c r="C35" s="128">
        <v>1</v>
      </c>
      <c r="D35" s="6">
        <v>0.01</v>
      </c>
      <c r="E35" s="109"/>
      <c r="F35" s="109"/>
      <c r="G35" s="109"/>
      <c r="H35" s="109"/>
      <c r="I35" s="109" t="s">
        <v>292</v>
      </c>
      <c r="J35" s="109"/>
      <c r="K35" s="109"/>
      <c r="L35" s="109"/>
      <c r="M35" s="109"/>
      <c r="N35" s="15"/>
      <c r="O35" s="15"/>
      <c r="P35" s="15"/>
      <c r="Z35" s="109" t="s">
        <v>222</v>
      </c>
    </row>
    <row r="36" spans="1:26">
      <c r="A36" s="1" t="s">
        <v>94</v>
      </c>
      <c r="B36" s="2" t="s">
        <v>27</v>
      </c>
      <c r="C36" s="128">
        <v>0.2</v>
      </c>
      <c r="D36" s="6">
        <v>0.02</v>
      </c>
      <c r="E36" s="109"/>
      <c r="F36" s="109"/>
      <c r="G36" s="109"/>
      <c r="H36" s="109"/>
      <c r="I36" s="109" t="s">
        <v>301</v>
      </c>
      <c r="J36" s="109"/>
      <c r="K36" s="109"/>
      <c r="L36" s="109"/>
      <c r="M36" s="109"/>
      <c r="N36" s="15"/>
      <c r="O36" s="15"/>
      <c r="P36" s="15"/>
      <c r="Z36" s="109" t="s">
        <v>219</v>
      </c>
    </row>
    <row r="37" spans="1:26">
      <c r="A37" s="1" t="s">
        <v>95</v>
      </c>
      <c r="B37" s="2" t="s">
        <v>28</v>
      </c>
      <c r="C37" s="128">
        <v>0.3</v>
      </c>
      <c r="D37" s="6">
        <v>0.03</v>
      </c>
      <c r="E37" s="109"/>
      <c r="F37" s="109"/>
      <c r="G37" s="109"/>
      <c r="H37" s="109"/>
      <c r="I37" s="109" t="s">
        <v>293</v>
      </c>
      <c r="J37" s="109"/>
      <c r="K37" s="109"/>
      <c r="L37" s="109"/>
      <c r="M37" s="109"/>
      <c r="N37" s="15"/>
      <c r="O37" s="15"/>
      <c r="P37" s="15"/>
      <c r="Z37" s="109" t="s">
        <v>223</v>
      </c>
    </row>
    <row r="38" spans="1:26">
      <c r="A38" s="1" t="s">
        <v>96</v>
      </c>
      <c r="B38" s="2" t="s">
        <v>29</v>
      </c>
      <c r="C38" s="128">
        <v>1</v>
      </c>
      <c r="D38" s="6">
        <v>0.01</v>
      </c>
      <c r="E38" s="109"/>
      <c r="F38" s="109"/>
      <c r="G38" s="109"/>
      <c r="H38" s="109"/>
      <c r="I38" s="109" t="s">
        <v>292</v>
      </c>
      <c r="J38" s="109"/>
      <c r="K38" s="109"/>
      <c r="L38" s="109"/>
      <c r="M38" s="109"/>
      <c r="N38" s="15"/>
      <c r="O38" s="15"/>
      <c r="P38" s="15"/>
      <c r="Z38" s="109" t="s">
        <v>222</v>
      </c>
    </row>
    <row r="39" spans="1:26">
      <c r="A39" s="1" t="s">
        <v>97</v>
      </c>
      <c r="B39" s="2" t="s">
        <v>30</v>
      </c>
      <c r="C39" s="124">
        <v>200</v>
      </c>
      <c r="D39" s="6">
        <v>0.1</v>
      </c>
      <c r="E39" s="109"/>
      <c r="F39" s="109"/>
      <c r="G39" s="109"/>
      <c r="H39" s="109"/>
      <c r="I39" s="109">
        <v>16</v>
      </c>
      <c r="J39" s="109"/>
      <c r="K39" s="109"/>
      <c r="L39" s="109"/>
      <c r="M39" s="109"/>
      <c r="N39" s="15"/>
      <c r="O39" s="15"/>
      <c r="P39" s="15"/>
      <c r="Z39" s="109">
        <v>47</v>
      </c>
    </row>
    <row r="40" spans="1:26">
      <c r="A40" s="1" t="s">
        <v>98</v>
      </c>
      <c r="B40" s="2" t="s">
        <v>31</v>
      </c>
      <c r="C40" s="127">
        <v>0.05</v>
      </c>
      <c r="D40" s="6">
        <v>5.0000000000000001E-3</v>
      </c>
      <c r="E40" s="109"/>
      <c r="F40" s="109"/>
      <c r="G40" s="109"/>
      <c r="H40" s="109"/>
      <c r="I40" s="109" t="s">
        <v>252</v>
      </c>
      <c r="J40" s="109"/>
      <c r="K40" s="109"/>
      <c r="L40" s="109"/>
      <c r="M40" s="109"/>
      <c r="N40" s="15"/>
      <c r="O40" s="15"/>
      <c r="P40" s="15"/>
      <c r="Z40" s="109" t="s">
        <v>221</v>
      </c>
    </row>
    <row r="41" spans="1:26">
      <c r="A41" s="45" t="s">
        <v>99</v>
      </c>
      <c r="B41" s="46" t="s">
        <v>32</v>
      </c>
      <c r="C41" s="124">
        <v>200</v>
      </c>
      <c r="D41" s="6">
        <v>1</v>
      </c>
      <c r="E41" s="109">
        <v>3.4</v>
      </c>
      <c r="F41" s="109">
        <v>3.4</v>
      </c>
      <c r="G41" s="109">
        <v>3.6</v>
      </c>
      <c r="H41" s="109">
        <v>3.9</v>
      </c>
      <c r="I41" s="121">
        <v>3.3</v>
      </c>
      <c r="J41" s="109">
        <v>3.7</v>
      </c>
      <c r="K41" s="109">
        <v>3.7</v>
      </c>
      <c r="L41" s="109">
        <v>3.6</v>
      </c>
      <c r="M41" s="109">
        <v>3.6</v>
      </c>
      <c r="N41" s="15">
        <v>3.6</v>
      </c>
      <c r="O41" s="15">
        <v>3.4</v>
      </c>
      <c r="P41" s="15">
        <v>3.8</v>
      </c>
      <c r="Z41" s="109">
        <v>1.6</v>
      </c>
    </row>
    <row r="42" spans="1:26">
      <c r="A42" s="1" t="s">
        <v>100</v>
      </c>
      <c r="B42" s="2" t="s">
        <v>33</v>
      </c>
      <c r="C42" s="124">
        <v>300</v>
      </c>
      <c r="D42" s="6">
        <v>1</v>
      </c>
      <c r="E42" s="109"/>
      <c r="F42" s="109"/>
      <c r="G42" s="109"/>
      <c r="H42" s="109"/>
      <c r="I42" s="109">
        <v>20</v>
      </c>
      <c r="J42" s="109"/>
      <c r="K42" s="109"/>
      <c r="L42" s="109"/>
      <c r="M42" s="109"/>
      <c r="N42" s="15"/>
      <c r="O42" s="15"/>
      <c r="P42" s="15"/>
      <c r="Z42" s="109">
        <v>4.2</v>
      </c>
    </row>
    <row r="43" spans="1:26">
      <c r="A43" s="51" t="s">
        <v>101</v>
      </c>
      <c r="B43" s="52" t="s">
        <v>34</v>
      </c>
      <c r="C43" s="124">
        <v>500</v>
      </c>
      <c r="D43" s="6">
        <v>20</v>
      </c>
      <c r="E43" s="109"/>
      <c r="F43" s="109">
        <v>84</v>
      </c>
      <c r="G43" s="109"/>
      <c r="H43" s="109"/>
      <c r="I43" s="109">
        <v>89</v>
      </c>
      <c r="J43" s="109"/>
      <c r="K43" s="109"/>
      <c r="L43" s="109">
        <v>76</v>
      </c>
      <c r="M43" s="109"/>
      <c r="N43" s="15"/>
      <c r="O43" s="15">
        <v>76</v>
      </c>
      <c r="P43" s="15"/>
      <c r="Z43" s="109">
        <v>170</v>
      </c>
    </row>
    <row r="44" spans="1:26">
      <c r="A44" s="1" t="s">
        <v>102</v>
      </c>
      <c r="B44" s="2" t="s">
        <v>35</v>
      </c>
      <c r="C44" s="128">
        <v>0.2</v>
      </c>
      <c r="D44" s="6">
        <v>0.02</v>
      </c>
      <c r="E44" s="109"/>
      <c r="F44" s="109"/>
      <c r="G44" s="109"/>
      <c r="H44" s="109"/>
      <c r="I44" s="109" t="s">
        <v>233</v>
      </c>
      <c r="J44" s="109"/>
      <c r="K44" s="109"/>
      <c r="L44" s="109"/>
      <c r="M44" s="109"/>
      <c r="N44" s="15"/>
      <c r="O44" s="15"/>
      <c r="P44" s="15"/>
      <c r="Z44" s="109" t="s">
        <v>219</v>
      </c>
    </row>
    <row r="45" spans="1:26">
      <c r="A45" s="1" t="s">
        <v>103</v>
      </c>
      <c r="B45" s="2" t="s">
        <v>59</v>
      </c>
      <c r="C45" s="129">
        <v>1.0000000000000001E-5</v>
      </c>
      <c r="D45" s="6">
        <v>9.9999999999999995E-7</v>
      </c>
      <c r="E45" s="109"/>
      <c r="F45" s="109"/>
      <c r="G45" s="109"/>
      <c r="H45" s="109"/>
      <c r="I45" s="109" t="s">
        <v>294</v>
      </c>
      <c r="J45" s="109"/>
      <c r="K45" s="109"/>
      <c r="L45" s="109"/>
      <c r="M45" s="109"/>
      <c r="N45" s="15"/>
      <c r="O45" s="15"/>
      <c r="P45" s="15"/>
      <c r="Z45" s="109" t="s">
        <v>224</v>
      </c>
    </row>
    <row r="46" spans="1:26">
      <c r="A46" s="1" t="s">
        <v>104</v>
      </c>
      <c r="B46" s="2" t="s">
        <v>36</v>
      </c>
      <c r="C46" s="129">
        <v>1.0000000000000001E-5</v>
      </c>
      <c r="D46" s="6">
        <v>9.9999999999999995E-7</v>
      </c>
      <c r="E46" s="109"/>
      <c r="F46" s="109"/>
      <c r="G46" s="109"/>
      <c r="H46" s="109"/>
      <c r="I46" s="109" t="s">
        <v>294</v>
      </c>
      <c r="J46" s="109"/>
      <c r="K46" s="109"/>
      <c r="L46" s="109"/>
      <c r="M46" s="109"/>
      <c r="N46" s="15"/>
      <c r="O46" s="15"/>
      <c r="P46" s="15"/>
      <c r="Z46" s="109" t="s">
        <v>224</v>
      </c>
    </row>
    <row r="47" spans="1:26">
      <c r="A47" s="1" t="s">
        <v>105</v>
      </c>
      <c r="B47" s="2" t="s">
        <v>37</v>
      </c>
      <c r="C47" s="127">
        <v>0.02</v>
      </c>
      <c r="D47" s="6">
        <v>2E-3</v>
      </c>
      <c r="E47" s="109"/>
      <c r="F47" s="109"/>
      <c r="G47" s="109"/>
      <c r="H47" s="109"/>
      <c r="I47" s="109" t="s">
        <v>173</v>
      </c>
      <c r="J47" s="109"/>
      <c r="K47" s="109"/>
      <c r="L47" s="109"/>
      <c r="M47" s="109"/>
      <c r="N47" s="15"/>
      <c r="O47" s="15"/>
      <c r="P47" s="15"/>
      <c r="Z47" s="109" t="s">
        <v>204</v>
      </c>
    </row>
    <row r="48" spans="1:26">
      <c r="A48" s="1" t="s">
        <v>106</v>
      </c>
      <c r="B48" s="2" t="s">
        <v>38</v>
      </c>
      <c r="C48" s="125">
        <v>5.0000000000000001E-3</v>
      </c>
      <c r="D48" s="6">
        <v>5.0000000000000001E-4</v>
      </c>
      <c r="E48" s="109"/>
      <c r="F48" s="109"/>
      <c r="G48" s="109"/>
      <c r="H48" s="109"/>
      <c r="I48" s="109" t="s">
        <v>178</v>
      </c>
      <c r="J48" s="109"/>
      <c r="K48" s="109"/>
      <c r="L48" s="109"/>
      <c r="M48" s="109"/>
      <c r="N48" s="15"/>
      <c r="O48" s="15"/>
      <c r="P48" s="15"/>
      <c r="Z48" s="109" t="s">
        <v>225</v>
      </c>
    </row>
    <row r="49" spans="1:26">
      <c r="A49" s="45" t="s">
        <v>107</v>
      </c>
      <c r="B49" s="46" t="s">
        <v>39</v>
      </c>
      <c r="C49" s="124">
        <v>3</v>
      </c>
      <c r="D49" s="6">
        <v>0.3</v>
      </c>
      <c r="E49" s="109">
        <v>0.4</v>
      </c>
      <c r="F49" s="109">
        <v>0.3</v>
      </c>
      <c r="G49" s="109">
        <v>0.3</v>
      </c>
      <c r="H49" s="109">
        <v>0.4</v>
      </c>
      <c r="I49" s="109">
        <v>0.4</v>
      </c>
      <c r="J49" s="109">
        <v>0.5</v>
      </c>
      <c r="K49" s="109">
        <v>0.4</v>
      </c>
      <c r="L49" s="109">
        <v>0.5</v>
      </c>
      <c r="M49" s="109" t="s">
        <v>238</v>
      </c>
      <c r="N49" s="15">
        <v>0.4</v>
      </c>
      <c r="O49" s="15">
        <v>0.4</v>
      </c>
      <c r="P49" s="15">
        <v>0.4</v>
      </c>
      <c r="Z49" s="109" t="s">
        <v>226</v>
      </c>
    </row>
    <row r="50" spans="1:26">
      <c r="A50" s="45" t="s">
        <v>108</v>
      </c>
      <c r="B50" s="46" t="s">
        <v>40</v>
      </c>
      <c r="C50" s="3" t="s">
        <v>113</v>
      </c>
      <c r="D50" s="6"/>
      <c r="E50" s="109">
        <v>7.5</v>
      </c>
      <c r="F50" s="109">
        <v>7.2</v>
      </c>
      <c r="G50" s="109">
        <v>7.4</v>
      </c>
      <c r="H50" s="109">
        <v>7.4</v>
      </c>
      <c r="I50" s="109">
        <v>7.7</v>
      </c>
      <c r="J50" s="109">
        <v>7.5</v>
      </c>
      <c r="K50" s="109">
        <v>7.7</v>
      </c>
      <c r="L50" s="109">
        <v>7.6</v>
      </c>
      <c r="M50" s="109">
        <v>8</v>
      </c>
      <c r="N50" s="15">
        <v>7.3</v>
      </c>
      <c r="O50" s="15">
        <v>7.8</v>
      </c>
      <c r="P50" s="15">
        <v>7.8</v>
      </c>
      <c r="Z50" s="109">
        <v>9.4</v>
      </c>
    </row>
    <row r="51" spans="1:26">
      <c r="A51" s="45" t="s">
        <v>109</v>
      </c>
      <c r="B51" s="46" t="s">
        <v>41</v>
      </c>
      <c r="C51" s="3" t="s">
        <v>42</v>
      </c>
      <c r="D51" s="6"/>
      <c r="E51" s="109" t="s">
        <v>245</v>
      </c>
      <c r="F51" s="109" t="s">
        <v>135</v>
      </c>
      <c r="G51" s="109" t="s">
        <v>135</v>
      </c>
      <c r="H51" s="109" t="s">
        <v>135</v>
      </c>
      <c r="I51" s="109" t="s">
        <v>236</v>
      </c>
      <c r="J51" s="109" t="s">
        <v>135</v>
      </c>
      <c r="K51" s="109" t="s">
        <v>135</v>
      </c>
      <c r="L51" s="109" t="s">
        <v>135</v>
      </c>
      <c r="M51" s="109" t="s">
        <v>135</v>
      </c>
      <c r="N51" s="15" t="s">
        <v>135</v>
      </c>
      <c r="O51" s="15" t="s">
        <v>135</v>
      </c>
      <c r="P51" s="15" t="s">
        <v>135</v>
      </c>
      <c r="Z51" s="109"/>
    </row>
    <row r="52" spans="1:26">
      <c r="A52" s="45" t="s">
        <v>110</v>
      </c>
      <c r="B52" s="46" t="s">
        <v>43</v>
      </c>
      <c r="C52" s="3" t="s">
        <v>42</v>
      </c>
      <c r="D52" s="6"/>
      <c r="E52" s="109" t="s">
        <v>245</v>
      </c>
      <c r="F52" s="109" t="s">
        <v>135</v>
      </c>
      <c r="G52" s="109" t="s">
        <v>135</v>
      </c>
      <c r="H52" s="109" t="s">
        <v>135</v>
      </c>
      <c r="I52" s="109" t="s">
        <v>236</v>
      </c>
      <c r="J52" s="109" t="s">
        <v>135</v>
      </c>
      <c r="K52" s="109" t="s">
        <v>135</v>
      </c>
      <c r="L52" s="109" t="s">
        <v>135</v>
      </c>
      <c r="M52" s="109" t="s">
        <v>135</v>
      </c>
      <c r="N52" s="15" t="s">
        <v>135</v>
      </c>
      <c r="O52" s="15" t="s">
        <v>135</v>
      </c>
      <c r="P52" s="15" t="s">
        <v>135</v>
      </c>
      <c r="Z52" s="109" t="s">
        <v>205</v>
      </c>
    </row>
    <row r="53" spans="1:26">
      <c r="A53" s="45" t="s">
        <v>111</v>
      </c>
      <c r="B53" s="46" t="s">
        <v>44</v>
      </c>
      <c r="C53" s="3" t="s">
        <v>114</v>
      </c>
      <c r="D53" s="6">
        <v>0.5</v>
      </c>
      <c r="E53" s="109">
        <v>0.8</v>
      </c>
      <c r="F53" s="109" t="s">
        <v>203</v>
      </c>
      <c r="G53" s="109" t="s">
        <v>203</v>
      </c>
      <c r="H53" s="109">
        <v>0.6</v>
      </c>
      <c r="I53" s="109" t="s">
        <v>198</v>
      </c>
      <c r="J53" s="109" t="s">
        <v>198</v>
      </c>
      <c r="K53" s="109" t="s">
        <v>198</v>
      </c>
      <c r="L53" s="109" t="s">
        <v>198</v>
      </c>
      <c r="M53" s="109">
        <v>0.7</v>
      </c>
      <c r="N53" s="15" t="s">
        <v>198</v>
      </c>
      <c r="O53" s="15">
        <v>0.6</v>
      </c>
      <c r="P53" s="15" t="s">
        <v>198</v>
      </c>
      <c r="Z53" s="109">
        <v>3.1</v>
      </c>
    </row>
    <row r="54" spans="1:26">
      <c r="A54" s="45" t="s">
        <v>112</v>
      </c>
      <c r="B54" s="46" t="s">
        <v>45</v>
      </c>
      <c r="C54" s="3" t="s">
        <v>115</v>
      </c>
      <c r="D54" s="6">
        <v>0.1</v>
      </c>
      <c r="E54" s="109" t="s">
        <v>246</v>
      </c>
      <c r="F54" s="109" t="s">
        <v>136</v>
      </c>
      <c r="G54" s="109" t="s">
        <v>136</v>
      </c>
      <c r="H54" s="109" t="s">
        <v>136</v>
      </c>
      <c r="I54" s="109" t="s">
        <v>171</v>
      </c>
      <c r="J54" s="109" t="s">
        <v>136</v>
      </c>
      <c r="K54" s="109" t="s">
        <v>136</v>
      </c>
      <c r="L54" s="109" t="s">
        <v>136</v>
      </c>
      <c r="M54" s="109" t="s">
        <v>136</v>
      </c>
      <c r="N54" s="15" t="s">
        <v>136</v>
      </c>
      <c r="O54" s="15">
        <v>0.1</v>
      </c>
      <c r="P54" s="15" t="s">
        <v>136</v>
      </c>
      <c r="Z54" s="109" t="s">
        <v>136</v>
      </c>
    </row>
    <row r="55" spans="1:26">
      <c r="A55" s="1"/>
      <c r="B55" s="2" t="s">
        <v>61</v>
      </c>
      <c r="C55" s="2"/>
      <c r="D55" s="6"/>
      <c r="E55" s="109" t="s">
        <v>249</v>
      </c>
      <c r="F55" s="109" t="s">
        <v>237</v>
      </c>
      <c r="G55" s="109" t="s">
        <v>237</v>
      </c>
      <c r="H55" s="109" t="s">
        <v>237</v>
      </c>
      <c r="I55" s="109" t="s">
        <v>237</v>
      </c>
      <c r="J55" s="109" t="s">
        <v>237</v>
      </c>
      <c r="K55" s="109" t="s">
        <v>237</v>
      </c>
      <c r="L55" s="109" t="s">
        <v>237</v>
      </c>
      <c r="M55" s="109" t="s">
        <v>237</v>
      </c>
      <c r="N55" s="15" t="s">
        <v>237</v>
      </c>
      <c r="O55" s="15" t="s">
        <v>237</v>
      </c>
      <c r="P55" s="15" t="s">
        <v>237</v>
      </c>
    </row>
    <row r="56" spans="1:26">
      <c r="A56" s="36"/>
      <c r="B56" s="37"/>
      <c r="C56" s="37"/>
      <c r="D56" s="38"/>
      <c r="E56" s="116"/>
      <c r="F56" s="39"/>
      <c r="G56" s="39"/>
      <c r="H56" s="40"/>
      <c r="I56" s="40"/>
      <c r="J56" s="40"/>
      <c r="K56" s="40"/>
      <c r="L56" s="39"/>
      <c r="M56" s="39"/>
      <c r="N56" s="39"/>
      <c r="O56" s="39"/>
      <c r="P56" s="40"/>
    </row>
    <row r="57" spans="1:26">
      <c r="A57" s="1"/>
      <c r="B57" s="2" t="s">
        <v>259</v>
      </c>
      <c r="C57" s="132"/>
      <c r="D57" s="6"/>
      <c r="E57" s="96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26">
      <c r="A58" s="1"/>
      <c r="B58" s="2" t="s">
        <v>260</v>
      </c>
      <c r="C58" s="4"/>
      <c r="D58" s="6" t="s">
        <v>183</v>
      </c>
      <c r="E58" s="96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26">
      <c r="A59" s="1"/>
      <c r="B59" s="2" t="s">
        <v>188</v>
      </c>
      <c r="C59" s="4"/>
      <c r="D59" s="6"/>
      <c r="E59" s="96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26">
      <c r="A60" s="1"/>
      <c r="B60" s="2" t="s">
        <v>189</v>
      </c>
      <c r="C60" s="4"/>
      <c r="D60" s="6"/>
      <c r="E60" s="96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3" spans="1:26">
      <c r="A63" s="36"/>
      <c r="B63" s="37"/>
      <c r="C63" s="41"/>
      <c r="D63" s="38"/>
      <c r="E63" s="117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</row>
    <row r="64" spans="1:26">
      <c r="A64" s="7"/>
      <c r="B64" s="60" t="s">
        <v>138</v>
      </c>
      <c r="C64" s="57"/>
      <c r="D64" s="113"/>
      <c r="E64" s="35">
        <v>45398</v>
      </c>
      <c r="F64" s="35">
        <v>45433</v>
      </c>
      <c r="G64" s="97">
        <v>45461</v>
      </c>
      <c r="H64" s="97">
        <v>45496</v>
      </c>
      <c r="I64" s="35">
        <v>45531</v>
      </c>
      <c r="J64" s="97">
        <v>45553</v>
      </c>
      <c r="K64" s="97">
        <v>45582</v>
      </c>
      <c r="L64" s="35">
        <v>45615</v>
      </c>
      <c r="M64" s="97">
        <v>46008</v>
      </c>
      <c r="N64" s="35">
        <v>45678</v>
      </c>
      <c r="O64" s="35">
        <v>45706</v>
      </c>
      <c r="P64" s="35">
        <v>45734</v>
      </c>
    </row>
    <row r="65" spans="1:16">
      <c r="A65" s="1"/>
      <c r="B65" s="24" t="s">
        <v>48</v>
      </c>
      <c r="C65" s="25" t="s">
        <v>235</v>
      </c>
      <c r="D65" s="61" t="s">
        <v>159</v>
      </c>
      <c r="E65" s="64">
        <v>0.4</v>
      </c>
      <c r="F65" s="27">
        <v>0.4</v>
      </c>
      <c r="G65" s="25">
        <v>0.4</v>
      </c>
      <c r="H65" s="25">
        <v>0.4</v>
      </c>
      <c r="I65" s="27">
        <v>0.3</v>
      </c>
      <c r="J65" s="25">
        <v>0.2</v>
      </c>
      <c r="K65" s="25">
        <v>0.4</v>
      </c>
      <c r="L65" s="27">
        <v>0.4</v>
      </c>
      <c r="M65" s="27">
        <v>0.5</v>
      </c>
      <c r="N65" s="27">
        <v>0.4</v>
      </c>
      <c r="O65" s="27">
        <v>0.6</v>
      </c>
      <c r="P65" s="27">
        <v>0.6</v>
      </c>
    </row>
    <row r="66" spans="1:16">
      <c r="A66" s="1"/>
      <c r="B66" s="18" t="s">
        <v>50</v>
      </c>
      <c r="C66" s="19" t="s">
        <v>51</v>
      </c>
      <c r="D66" s="20"/>
      <c r="E66" s="65">
        <v>20.5</v>
      </c>
      <c r="F66" s="31">
        <v>22.2</v>
      </c>
      <c r="G66" s="31">
        <v>20</v>
      </c>
      <c r="H66" s="31">
        <v>33.200000000000003</v>
      </c>
      <c r="I66" s="31">
        <v>27</v>
      </c>
      <c r="J66" s="31">
        <v>29</v>
      </c>
      <c r="K66" s="31">
        <v>19.5</v>
      </c>
      <c r="L66" s="31">
        <v>7.8</v>
      </c>
      <c r="M66" s="31">
        <v>2.5</v>
      </c>
      <c r="N66" s="31">
        <v>6</v>
      </c>
      <c r="O66" s="31">
        <v>-0.9</v>
      </c>
      <c r="P66" s="31">
        <v>9.5</v>
      </c>
    </row>
    <row r="67" spans="1:16">
      <c r="A67" s="1"/>
      <c r="B67" s="21" t="s">
        <v>52</v>
      </c>
      <c r="C67" s="22" t="s">
        <v>51</v>
      </c>
      <c r="D67" s="23"/>
      <c r="E67" s="66">
        <v>14</v>
      </c>
      <c r="F67" s="33">
        <v>14.3</v>
      </c>
      <c r="G67" s="33">
        <v>18.5</v>
      </c>
      <c r="H67" s="33">
        <v>21</v>
      </c>
      <c r="I67" s="33">
        <v>21.7</v>
      </c>
      <c r="J67" s="33">
        <v>21.8</v>
      </c>
      <c r="K67" s="33">
        <v>18.7</v>
      </c>
      <c r="L67" s="33">
        <v>15.8</v>
      </c>
      <c r="M67" s="33">
        <v>11.2</v>
      </c>
      <c r="N67" s="33">
        <v>9.8000000000000007</v>
      </c>
      <c r="O67" s="33">
        <v>8.6</v>
      </c>
      <c r="P67" s="33">
        <v>9.8000000000000007</v>
      </c>
    </row>
    <row r="68" spans="1:16">
      <c r="A68" s="1"/>
      <c r="B68" s="6" t="s">
        <v>137</v>
      </c>
      <c r="C68" s="6"/>
      <c r="D68" s="6"/>
      <c r="E68" s="114" t="s">
        <v>247</v>
      </c>
      <c r="F68" s="122" t="s">
        <v>271</v>
      </c>
      <c r="G68" s="96" t="s">
        <v>285</v>
      </c>
      <c r="H68" s="134" t="s">
        <v>271</v>
      </c>
      <c r="I68" s="84" t="s">
        <v>306</v>
      </c>
      <c r="J68" s="135" t="s">
        <v>271</v>
      </c>
      <c r="K68" s="131" t="s">
        <v>325</v>
      </c>
      <c r="L68" s="136" t="s">
        <v>271</v>
      </c>
      <c r="M68" s="137" t="s">
        <v>271</v>
      </c>
      <c r="N68" s="106" t="s">
        <v>247</v>
      </c>
      <c r="O68" s="100" t="s">
        <v>247</v>
      </c>
      <c r="P68" s="112" t="s">
        <v>271</v>
      </c>
    </row>
    <row r="69" spans="1:16">
      <c r="H69" s="98"/>
      <c r="O69" s="105"/>
      <c r="P69" s="105"/>
    </row>
    <row r="70" spans="1:16">
      <c r="A70" s="140" t="s">
        <v>143</v>
      </c>
      <c r="B70" s="7" t="s">
        <v>154</v>
      </c>
      <c r="C70" s="7"/>
      <c r="D70" s="7" t="s">
        <v>139</v>
      </c>
      <c r="E70" s="114">
        <f t="shared" ref="E70" si="2">SUBTOTAL(3,E72:E122)</f>
        <v>2</v>
      </c>
      <c r="F70" s="7">
        <f t="shared" ref="F70:J70" si="3">SUBTOTAL(3,F72:F122)</f>
        <v>2</v>
      </c>
      <c r="G70" s="96">
        <f t="shared" si="3"/>
        <v>2</v>
      </c>
      <c r="H70" s="96">
        <f>SUBTOTAL(3,H72:H82)</f>
        <v>0</v>
      </c>
      <c r="I70" s="7">
        <f t="shared" si="3"/>
        <v>39</v>
      </c>
      <c r="J70" s="7">
        <f t="shared" si="3"/>
        <v>2</v>
      </c>
      <c r="K70" s="131">
        <f t="shared" ref="K70" si="4">SUBTOTAL(3,K72:K122)</f>
        <v>2</v>
      </c>
      <c r="L70" s="67">
        <f t="shared" ref="L70:M70" si="5">SUBTOTAL(3,L72:L122)</f>
        <v>2</v>
      </c>
      <c r="M70" s="96">
        <f t="shared" si="5"/>
        <v>2</v>
      </c>
      <c r="N70" s="69">
        <v>2</v>
      </c>
      <c r="O70" s="100">
        <v>2</v>
      </c>
      <c r="P70" s="100">
        <v>2</v>
      </c>
    </row>
    <row r="71" spans="1:16">
      <c r="A71" s="141"/>
      <c r="B71" s="7" t="s">
        <v>131</v>
      </c>
      <c r="C71" s="72" t="s">
        <v>132</v>
      </c>
      <c r="D71" s="7" t="s">
        <v>133</v>
      </c>
      <c r="E71" s="114" t="s">
        <v>117</v>
      </c>
      <c r="F71" s="7" t="s">
        <v>118</v>
      </c>
      <c r="G71" s="96" t="s">
        <v>119</v>
      </c>
      <c r="H71" s="96" t="s">
        <v>120</v>
      </c>
      <c r="I71" s="7" t="s">
        <v>121</v>
      </c>
      <c r="J71" s="7" t="s">
        <v>122</v>
      </c>
      <c r="K71" s="131" t="s">
        <v>240</v>
      </c>
      <c r="L71" s="67" t="s">
        <v>124</v>
      </c>
      <c r="M71" s="96" t="s">
        <v>125</v>
      </c>
      <c r="N71" s="69" t="s">
        <v>126</v>
      </c>
      <c r="O71" s="100" t="s">
        <v>127</v>
      </c>
      <c r="P71" s="100" t="s">
        <v>128</v>
      </c>
    </row>
    <row r="72" spans="1:16">
      <c r="A72" s="47" t="s">
        <v>62</v>
      </c>
      <c r="B72" s="48" t="s">
        <v>0</v>
      </c>
      <c r="C72" s="123">
        <v>100</v>
      </c>
      <c r="D72" s="6">
        <v>0</v>
      </c>
      <c r="E72" s="109"/>
      <c r="F72" s="109"/>
      <c r="G72" s="15"/>
      <c r="H72" s="15"/>
      <c r="I72" s="109">
        <v>0</v>
      </c>
      <c r="J72" s="15"/>
      <c r="K72" s="15"/>
      <c r="L72" s="15"/>
      <c r="M72" s="15"/>
      <c r="N72" s="15"/>
      <c r="O72" s="15"/>
      <c r="P72" s="15"/>
    </row>
    <row r="73" spans="1:16">
      <c r="A73" s="47" t="s">
        <v>63</v>
      </c>
      <c r="B73" s="48" t="s">
        <v>1</v>
      </c>
      <c r="C73" s="3" t="s">
        <v>2</v>
      </c>
      <c r="D73" s="6"/>
      <c r="E73" s="109"/>
      <c r="F73" s="109"/>
      <c r="G73" s="15"/>
      <c r="H73" s="15"/>
      <c r="I73" s="109" t="s">
        <v>197</v>
      </c>
      <c r="J73" s="15"/>
      <c r="K73" s="15"/>
      <c r="L73" s="15"/>
      <c r="M73" s="15"/>
      <c r="N73" s="15"/>
      <c r="O73" s="15"/>
      <c r="P73" s="15"/>
    </row>
    <row r="74" spans="1:16">
      <c r="A74" s="47" t="s">
        <v>64</v>
      </c>
      <c r="B74" s="48" t="s">
        <v>3</v>
      </c>
      <c r="C74" s="125">
        <v>3.0000000000000001E-3</v>
      </c>
      <c r="D74" s="6">
        <v>2.9999999999999997E-4</v>
      </c>
      <c r="E74" s="109"/>
      <c r="F74" s="109"/>
      <c r="G74" s="15"/>
      <c r="H74" s="15"/>
      <c r="I74" s="109" t="s">
        <v>167</v>
      </c>
      <c r="J74" s="15"/>
      <c r="K74" s="15"/>
      <c r="L74" s="15"/>
      <c r="M74" s="15"/>
      <c r="N74" s="15"/>
      <c r="O74" s="15"/>
      <c r="P74" s="15"/>
    </row>
    <row r="75" spans="1:16">
      <c r="A75" s="47" t="s">
        <v>65</v>
      </c>
      <c r="B75" s="48" t="s">
        <v>4</v>
      </c>
      <c r="C75" s="126">
        <v>5.0000000000000001E-4</v>
      </c>
      <c r="D75" s="6">
        <v>5.0000000000000002E-5</v>
      </c>
      <c r="E75" s="109"/>
      <c r="F75" s="109"/>
      <c r="G75" s="15"/>
      <c r="H75" s="15"/>
      <c r="I75" s="109" t="s">
        <v>168</v>
      </c>
      <c r="J75" s="15"/>
      <c r="K75" s="15"/>
      <c r="L75" s="15"/>
      <c r="M75" s="15"/>
      <c r="N75" s="15"/>
      <c r="O75" s="15"/>
      <c r="P75" s="15"/>
    </row>
    <row r="76" spans="1:16">
      <c r="A76" s="47" t="s">
        <v>66</v>
      </c>
      <c r="B76" s="48" t="s">
        <v>5</v>
      </c>
      <c r="C76" s="127">
        <v>0.01</v>
      </c>
      <c r="D76" s="6">
        <v>1E-3</v>
      </c>
      <c r="E76" s="109"/>
      <c r="F76" s="109"/>
      <c r="G76" s="15"/>
      <c r="H76" s="15"/>
      <c r="I76" s="109" t="s">
        <v>273</v>
      </c>
      <c r="J76" s="15"/>
      <c r="K76" s="15"/>
      <c r="L76" s="15"/>
      <c r="M76" s="15"/>
      <c r="N76" s="15"/>
      <c r="O76" s="15"/>
      <c r="P76" s="15"/>
    </row>
    <row r="77" spans="1:16">
      <c r="A77" s="47" t="s">
        <v>67</v>
      </c>
      <c r="B77" s="48" t="s">
        <v>6</v>
      </c>
      <c r="C77" s="127">
        <v>0.01</v>
      </c>
      <c r="D77" s="6">
        <v>1E-3</v>
      </c>
      <c r="E77" s="109"/>
      <c r="F77" s="109"/>
      <c r="G77" s="15"/>
      <c r="H77" s="15"/>
      <c r="I77" s="109" t="s">
        <v>273</v>
      </c>
      <c r="J77" s="15"/>
      <c r="K77" s="15"/>
      <c r="L77" s="15"/>
      <c r="M77" s="15"/>
      <c r="N77" s="15"/>
      <c r="O77" s="15"/>
      <c r="P77" s="15"/>
    </row>
    <row r="78" spans="1:16">
      <c r="A78" s="47" t="s">
        <v>68</v>
      </c>
      <c r="B78" s="48" t="s">
        <v>7</v>
      </c>
      <c r="C78" s="127">
        <v>0.01</v>
      </c>
      <c r="D78" s="6">
        <v>1E-3</v>
      </c>
      <c r="E78" s="109"/>
      <c r="F78" s="109"/>
      <c r="G78" s="15"/>
      <c r="H78" s="15"/>
      <c r="I78" s="109">
        <v>3.0000000000000001E-3</v>
      </c>
      <c r="J78" s="15"/>
      <c r="K78" s="15"/>
      <c r="L78" s="15"/>
      <c r="M78" s="15"/>
      <c r="N78" s="15"/>
      <c r="O78" s="15"/>
      <c r="P78" s="15"/>
    </row>
    <row r="79" spans="1:16">
      <c r="A79" s="47" t="s">
        <v>69</v>
      </c>
      <c r="B79" s="48" t="s">
        <v>8</v>
      </c>
      <c r="C79" s="127">
        <v>0.05</v>
      </c>
      <c r="D79" s="6">
        <v>5.0000000000000001E-3</v>
      </c>
      <c r="E79" s="109"/>
      <c r="F79" s="109"/>
      <c r="G79" s="15"/>
      <c r="H79" s="15"/>
      <c r="I79" s="109" t="s">
        <v>173</v>
      </c>
      <c r="J79" s="15"/>
      <c r="K79" s="15"/>
      <c r="L79" s="15"/>
      <c r="M79" s="15"/>
      <c r="N79" s="15"/>
      <c r="O79" s="15"/>
      <c r="P79" s="15"/>
    </row>
    <row r="80" spans="1:16">
      <c r="A80" s="47" t="s">
        <v>70</v>
      </c>
      <c r="B80" s="48" t="s">
        <v>9</v>
      </c>
      <c r="C80" s="127">
        <v>0.04</v>
      </c>
      <c r="D80" s="6">
        <v>4.0000000000000001E-3</v>
      </c>
      <c r="E80" s="109"/>
      <c r="F80" s="109"/>
      <c r="G80" s="15"/>
      <c r="H80" s="15"/>
      <c r="I80" s="109" t="s">
        <v>290</v>
      </c>
      <c r="J80" s="15"/>
      <c r="K80" s="15"/>
      <c r="L80" s="15"/>
      <c r="M80" s="15"/>
      <c r="N80" s="15"/>
      <c r="O80" s="15"/>
      <c r="P80" s="15"/>
    </row>
    <row r="81" spans="1:16">
      <c r="A81" s="47" t="s">
        <v>71</v>
      </c>
      <c r="B81" s="48" t="s">
        <v>10</v>
      </c>
      <c r="C81" s="127">
        <v>0.01</v>
      </c>
      <c r="D81" s="6">
        <v>1E-3</v>
      </c>
      <c r="E81" s="109"/>
      <c r="F81" s="109"/>
      <c r="G81" s="15"/>
      <c r="H81" s="15"/>
      <c r="I81" s="109" t="s">
        <v>273</v>
      </c>
      <c r="J81" s="15"/>
      <c r="K81" s="15"/>
      <c r="L81" s="15"/>
      <c r="M81" s="15"/>
      <c r="N81" s="15"/>
      <c r="O81" s="15"/>
      <c r="P81" s="15"/>
    </row>
    <row r="82" spans="1:16">
      <c r="A82" s="47" t="s">
        <v>72</v>
      </c>
      <c r="B82" s="48" t="s">
        <v>11</v>
      </c>
      <c r="C82" s="124">
        <v>10</v>
      </c>
      <c r="D82" s="6">
        <v>0.02</v>
      </c>
      <c r="E82" s="109"/>
      <c r="F82" s="109"/>
      <c r="G82" s="15"/>
      <c r="H82" s="15"/>
      <c r="I82" s="109" t="s">
        <v>233</v>
      </c>
      <c r="J82" s="15"/>
      <c r="K82" s="15"/>
      <c r="L82" s="15"/>
      <c r="M82" s="15"/>
      <c r="N82" s="15"/>
      <c r="O82" s="15"/>
      <c r="P82" s="15"/>
    </row>
    <row r="83" spans="1:16">
      <c r="A83" s="43" t="s">
        <v>73</v>
      </c>
      <c r="B83" s="44" t="s">
        <v>12</v>
      </c>
      <c r="C83" s="128">
        <v>0.8</v>
      </c>
      <c r="D83" s="6">
        <v>0.08</v>
      </c>
      <c r="E83" s="115">
        <v>0.78</v>
      </c>
      <c r="F83" s="109">
        <v>0.72</v>
      </c>
      <c r="G83" s="115">
        <v>0.71</v>
      </c>
      <c r="H83" s="109">
        <v>0.74</v>
      </c>
      <c r="I83" s="109">
        <v>0.72</v>
      </c>
      <c r="J83" s="109">
        <v>0.73</v>
      </c>
      <c r="K83" s="109">
        <v>0.74</v>
      </c>
      <c r="L83" s="15">
        <v>0.75</v>
      </c>
      <c r="M83" s="15">
        <v>0.73</v>
      </c>
      <c r="N83" s="15">
        <v>0.72</v>
      </c>
      <c r="O83" s="15">
        <v>0.74</v>
      </c>
      <c r="P83" s="15">
        <v>0.73</v>
      </c>
    </row>
    <row r="84" spans="1:16">
      <c r="A84" s="47" t="s">
        <v>74</v>
      </c>
      <c r="B84" s="48" t="s">
        <v>13</v>
      </c>
      <c r="C84" s="128">
        <v>1</v>
      </c>
      <c r="D84" s="6">
        <v>0.1</v>
      </c>
      <c r="E84" s="109"/>
      <c r="F84" s="109"/>
      <c r="G84" s="109"/>
      <c r="H84" s="15"/>
      <c r="I84" s="109">
        <v>0.1</v>
      </c>
      <c r="J84" s="15"/>
      <c r="K84" s="15"/>
      <c r="L84" s="15"/>
      <c r="M84" s="15"/>
      <c r="N84" s="15"/>
      <c r="O84" s="15"/>
      <c r="P84" s="15"/>
    </row>
    <row r="85" spans="1:16">
      <c r="A85" s="47" t="s">
        <v>75</v>
      </c>
      <c r="B85" s="48" t="s">
        <v>14</v>
      </c>
      <c r="C85" s="125">
        <v>2E-3</v>
      </c>
      <c r="D85" s="6">
        <v>2.0000000000000001E-4</v>
      </c>
      <c r="E85" s="109"/>
      <c r="F85" s="109"/>
      <c r="G85" s="109"/>
      <c r="H85" s="15"/>
      <c r="I85" s="109" t="s">
        <v>291</v>
      </c>
      <c r="J85" s="15"/>
      <c r="K85" s="15"/>
      <c r="L85" s="15"/>
      <c r="M85" s="15"/>
      <c r="N85" s="15"/>
      <c r="O85" s="15"/>
      <c r="P85" s="15"/>
    </row>
    <row r="86" spans="1:16">
      <c r="A86" s="47" t="s">
        <v>76</v>
      </c>
      <c r="B86" s="48" t="s">
        <v>15</v>
      </c>
      <c r="C86" s="127">
        <v>0.05</v>
      </c>
      <c r="D86" s="6">
        <v>5.0000000000000001E-3</v>
      </c>
      <c r="E86" s="109"/>
      <c r="F86" s="109"/>
      <c r="G86" s="109"/>
      <c r="H86" s="15"/>
      <c r="I86" s="109" t="s">
        <v>252</v>
      </c>
      <c r="J86" s="15"/>
      <c r="K86" s="15"/>
      <c r="L86" s="15"/>
      <c r="M86" s="15"/>
      <c r="N86" s="15"/>
      <c r="O86" s="15"/>
      <c r="P86" s="15"/>
    </row>
    <row r="87" spans="1:16">
      <c r="A87" s="47" t="s">
        <v>77</v>
      </c>
      <c r="B87" s="48" t="s">
        <v>16</v>
      </c>
      <c r="C87" s="127">
        <v>0.04</v>
      </c>
      <c r="D87" s="6">
        <v>4.0000000000000001E-3</v>
      </c>
      <c r="E87" s="109"/>
      <c r="F87" s="109"/>
      <c r="G87" s="109"/>
      <c r="H87" s="15"/>
      <c r="I87" s="109" t="s">
        <v>290</v>
      </c>
      <c r="J87" s="15"/>
      <c r="K87" s="15"/>
      <c r="L87" s="15"/>
      <c r="M87" s="15"/>
      <c r="N87" s="15"/>
      <c r="O87" s="15"/>
      <c r="P87" s="15"/>
    </row>
    <row r="88" spans="1:16">
      <c r="A88" s="47" t="s">
        <v>78</v>
      </c>
      <c r="B88" s="48" t="s">
        <v>17</v>
      </c>
      <c r="C88" s="127">
        <v>0.02</v>
      </c>
      <c r="D88" s="6">
        <v>2E-3</v>
      </c>
      <c r="E88" s="109"/>
      <c r="F88" s="109"/>
      <c r="G88" s="109"/>
      <c r="H88" s="15"/>
      <c r="I88" s="109" t="s">
        <v>173</v>
      </c>
      <c r="J88" s="15"/>
      <c r="K88" s="15"/>
      <c r="L88" s="15"/>
      <c r="M88" s="15"/>
      <c r="N88" s="15"/>
      <c r="O88" s="15"/>
      <c r="P88" s="15"/>
    </row>
    <row r="89" spans="1:16">
      <c r="A89" s="47" t="s">
        <v>79</v>
      </c>
      <c r="B89" s="48" t="s">
        <v>53</v>
      </c>
      <c r="C89" s="127">
        <v>0.01</v>
      </c>
      <c r="D89" s="6">
        <v>1E-3</v>
      </c>
      <c r="E89" s="109"/>
      <c r="F89" s="109"/>
      <c r="G89" s="109"/>
      <c r="H89" s="15"/>
      <c r="I89" s="109" t="s">
        <v>273</v>
      </c>
      <c r="J89" s="15"/>
      <c r="K89" s="15"/>
      <c r="L89" s="15"/>
      <c r="M89" s="15"/>
      <c r="N89" s="15"/>
      <c r="O89" s="15"/>
      <c r="P89" s="15"/>
    </row>
    <row r="90" spans="1:16">
      <c r="A90" s="47" t="s">
        <v>80</v>
      </c>
      <c r="B90" s="48" t="s">
        <v>54</v>
      </c>
      <c r="C90" s="127">
        <v>0.01</v>
      </c>
      <c r="D90" s="6">
        <v>1E-3</v>
      </c>
      <c r="E90" s="109"/>
      <c r="F90" s="109"/>
      <c r="G90" s="109"/>
      <c r="H90" s="15"/>
      <c r="I90" s="109" t="s">
        <v>273</v>
      </c>
      <c r="J90" s="15"/>
      <c r="K90" s="15"/>
      <c r="L90" s="15"/>
      <c r="M90" s="15"/>
      <c r="N90" s="15"/>
      <c r="O90" s="15"/>
      <c r="P90" s="15"/>
    </row>
    <row r="91" spans="1:16">
      <c r="A91" s="47" t="s">
        <v>81</v>
      </c>
      <c r="B91" s="48" t="s">
        <v>55</v>
      </c>
      <c r="C91" s="127">
        <v>0.01</v>
      </c>
      <c r="D91" s="6">
        <v>1E-3</v>
      </c>
      <c r="E91" s="109"/>
      <c r="F91" s="109"/>
      <c r="G91" s="109"/>
      <c r="H91" s="15"/>
      <c r="I91" s="109" t="s">
        <v>273</v>
      </c>
      <c r="J91" s="15"/>
      <c r="K91" s="15"/>
      <c r="L91" s="15"/>
      <c r="M91" s="15"/>
      <c r="N91" s="15"/>
      <c r="O91" s="15"/>
      <c r="P91" s="15"/>
    </row>
    <row r="92" spans="1:16">
      <c r="A92" s="1" t="s">
        <v>82</v>
      </c>
      <c r="B92" s="2" t="s">
        <v>18</v>
      </c>
      <c r="C92" s="128">
        <v>0.6</v>
      </c>
      <c r="D92" s="6">
        <v>0.06</v>
      </c>
      <c r="E92" s="109"/>
      <c r="F92" s="109"/>
      <c r="G92" s="109"/>
      <c r="H92" s="15"/>
      <c r="I92" s="109"/>
      <c r="J92" s="15"/>
      <c r="K92" s="15"/>
      <c r="L92" s="15"/>
      <c r="M92" s="15"/>
      <c r="N92" s="15"/>
      <c r="O92" s="15"/>
      <c r="P92" s="15"/>
    </row>
    <row r="93" spans="1:16">
      <c r="A93" s="1" t="s">
        <v>83</v>
      </c>
      <c r="B93" s="2" t="s">
        <v>19</v>
      </c>
      <c r="C93" s="127">
        <v>0.02</v>
      </c>
      <c r="D93" s="6">
        <v>2E-3</v>
      </c>
      <c r="E93" s="109"/>
      <c r="F93" s="109"/>
      <c r="G93" s="109"/>
      <c r="H93" s="15"/>
      <c r="I93" s="109"/>
      <c r="J93" s="15"/>
      <c r="K93" s="15"/>
      <c r="L93" s="15"/>
      <c r="M93" s="15"/>
      <c r="N93" s="15"/>
      <c r="O93" s="15"/>
      <c r="P93" s="15"/>
    </row>
    <row r="94" spans="1:16">
      <c r="A94" s="1" t="s">
        <v>84</v>
      </c>
      <c r="B94" s="2" t="s">
        <v>20</v>
      </c>
      <c r="C94" s="127">
        <v>0.06</v>
      </c>
      <c r="D94" s="6">
        <v>1E-3</v>
      </c>
      <c r="E94" s="109"/>
      <c r="F94" s="109"/>
      <c r="G94" s="109"/>
      <c r="H94" s="15"/>
      <c r="I94" s="109"/>
      <c r="J94" s="15"/>
      <c r="K94" s="15"/>
      <c r="L94" s="15"/>
      <c r="M94" s="15"/>
      <c r="N94" s="15"/>
      <c r="O94" s="15"/>
      <c r="P94" s="15"/>
    </row>
    <row r="95" spans="1:16">
      <c r="A95" s="1" t="s">
        <v>85</v>
      </c>
      <c r="B95" s="2" t="s">
        <v>21</v>
      </c>
      <c r="C95" s="127">
        <v>0.03</v>
      </c>
      <c r="D95" s="6">
        <v>3.0000000000000001E-3</v>
      </c>
      <c r="E95" s="109"/>
      <c r="F95" s="109"/>
      <c r="G95" s="109"/>
      <c r="H95" s="15"/>
      <c r="I95" s="109"/>
      <c r="J95" s="15"/>
      <c r="K95" s="15"/>
      <c r="L95" s="15"/>
      <c r="M95" s="15"/>
      <c r="N95" s="15"/>
      <c r="O95" s="15"/>
      <c r="P95" s="15"/>
    </row>
    <row r="96" spans="1:16">
      <c r="A96" s="1" t="s">
        <v>86</v>
      </c>
      <c r="B96" s="2" t="s">
        <v>56</v>
      </c>
      <c r="C96" s="128">
        <v>0.1</v>
      </c>
      <c r="D96" s="6">
        <v>1E-3</v>
      </c>
      <c r="E96" s="109"/>
      <c r="F96" s="109"/>
      <c r="G96" s="109"/>
      <c r="H96" s="15"/>
      <c r="I96" s="109"/>
      <c r="J96" s="15"/>
      <c r="K96" s="15"/>
      <c r="L96" s="15"/>
      <c r="M96" s="15"/>
      <c r="N96" s="15"/>
      <c r="O96" s="15"/>
      <c r="P96" s="15"/>
    </row>
    <row r="97" spans="1:16">
      <c r="A97" s="1" t="s">
        <v>87</v>
      </c>
      <c r="B97" s="2" t="s">
        <v>22</v>
      </c>
      <c r="C97" s="127">
        <v>0.01</v>
      </c>
      <c r="D97" s="6">
        <v>1E-3</v>
      </c>
      <c r="E97" s="109"/>
      <c r="F97" s="109"/>
      <c r="G97" s="109"/>
      <c r="H97" s="15"/>
      <c r="I97" s="109"/>
      <c r="J97" s="15"/>
      <c r="K97" s="15"/>
      <c r="L97" s="15"/>
      <c r="M97" s="15"/>
      <c r="N97" s="15"/>
      <c r="O97" s="15"/>
      <c r="P97" s="15"/>
    </row>
    <row r="98" spans="1:16">
      <c r="A98" s="1" t="s">
        <v>88</v>
      </c>
      <c r="B98" s="2" t="s">
        <v>23</v>
      </c>
      <c r="C98" s="128">
        <v>0.1</v>
      </c>
      <c r="D98" s="6">
        <v>1E-3</v>
      </c>
      <c r="E98" s="109"/>
      <c r="F98" s="109"/>
      <c r="G98" s="109"/>
      <c r="H98" s="15"/>
      <c r="I98" s="109"/>
      <c r="J98" s="15"/>
      <c r="K98" s="15"/>
      <c r="L98" s="15"/>
      <c r="M98" s="15"/>
      <c r="N98" s="15"/>
      <c r="O98" s="15"/>
      <c r="P98" s="15"/>
    </row>
    <row r="99" spans="1:16">
      <c r="A99" s="1" t="s">
        <v>89</v>
      </c>
      <c r="B99" s="2" t="s">
        <v>24</v>
      </c>
      <c r="C99" s="127">
        <v>0.03</v>
      </c>
      <c r="D99" s="6">
        <v>3.0000000000000001E-3</v>
      </c>
      <c r="E99" s="109"/>
      <c r="F99" s="109"/>
      <c r="G99" s="109"/>
      <c r="H99" s="15"/>
      <c r="I99" s="109"/>
      <c r="J99" s="15"/>
      <c r="K99" s="15"/>
      <c r="L99" s="15"/>
      <c r="M99" s="15"/>
      <c r="N99" s="15"/>
      <c r="O99" s="15"/>
      <c r="P99" s="15"/>
    </row>
    <row r="100" spans="1:16">
      <c r="A100" s="1" t="s">
        <v>90</v>
      </c>
      <c r="B100" s="2" t="s">
        <v>57</v>
      </c>
      <c r="C100" s="127">
        <v>0.03</v>
      </c>
      <c r="D100" s="6">
        <v>1E-3</v>
      </c>
      <c r="E100" s="109"/>
      <c r="F100" s="109"/>
      <c r="G100" s="109"/>
      <c r="H100" s="15"/>
      <c r="I100" s="109"/>
      <c r="J100" s="15"/>
      <c r="K100" s="15"/>
      <c r="L100" s="15"/>
      <c r="M100" s="15"/>
      <c r="N100" s="15"/>
      <c r="O100" s="15"/>
      <c r="P100" s="15"/>
    </row>
    <row r="101" spans="1:16">
      <c r="A101" s="1" t="s">
        <v>91</v>
      </c>
      <c r="B101" s="2" t="s">
        <v>58</v>
      </c>
      <c r="C101" s="127">
        <v>0.09</v>
      </c>
      <c r="D101" s="6">
        <v>1E-3</v>
      </c>
      <c r="E101" s="109"/>
      <c r="F101" s="109"/>
      <c r="G101" s="109"/>
      <c r="H101" s="15"/>
      <c r="I101" s="109"/>
      <c r="J101" s="15"/>
      <c r="K101" s="15"/>
      <c r="L101" s="15"/>
      <c r="M101" s="15"/>
      <c r="N101" s="15"/>
      <c r="O101" s="15"/>
      <c r="P101" s="15"/>
    </row>
    <row r="102" spans="1:16">
      <c r="A102" s="1" t="s">
        <v>92</v>
      </c>
      <c r="B102" s="2" t="s">
        <v>25</v>
      </c>
      <c r="C102" s="127">
        <v>0.08</v>
      </c>
      <c r="D102" s="6">
        <v>8.0000000000000002E-3</v>
      </c>
      <c r="E102" s="109"/>
      <c r="F102" s="109"/>
      <c r="G102" s="109"/>
      <c r="H102" s="15"/>
      <c r="I102" s="109"/>
      <c r="J102" s="15"/>
      <c r="K102" s="15"/>
      <c r="L102" s="15"/>
      <c r="M102" s="15"/>
      <c r="N102" s="15"/>
      <c r="O102" s="15"/>
      <c r="P102" s="15"/>
    </row>
    <row r="103" spans="1:16">
      <c r="A103" s="47" t="s">
        <v>93</v>
      </c>
      <c r="B103" s="48" t="s">
        <v>26</v>
      </c>
      <c r="C103" s="128">
        <v>1</v>
      </c>
      <c r="D103" s="6">
        <v>0.01</v>
      </c>
      <c r="E103" s="109"/>
      <c r="F103" s="109"/>
      <c r="G103" s="109"/>
      <c r="H103" s="15"/>
      <c r="I103" s="109" t="s">
        <v>292</v>
      </c>
      <c r="J103" s="15"/>
      <c r="K103" s="15"/>
      <c r="L103" s="15"/>
      <c r="M103" s="15"/>
      <c r="N103" s="15"/>
      <c r="O103" s="15"/>
      <c r="P103" s="15"/>
    </row>
    <row r="104" spans="1:16">
      <c r="A104" s="47" t="s">
        <v>94</v>
      </c>
      <c r="B104" s="48" t="s">
        <v>27</v>
      </c>
      <c r="C104" s="128">
        <v>0.2</v>
      </c>
      <c r="D104" s="6">
        <v>0.02</v>
      </c>
      <c r="E104" s="109"/>
      <c r="F104" s="109"/>
      <c r="G104" s="109"/>
      <c r="H104" s="15"/>
      <c r="I104" s="109">
        <v>0.02</v>
      </c>
      <c r="J104" s="15"/>
      <c r="K104" s="15"/>
      <c r="L104" s="15"/>
      <c r="M104" s="15"/>
      <c r="N104" s="15"/>
      <c r="O104" s="15"/>
      <c r="P104" s="15"/>
    </row>
    <row r="105" spans="1:16">
      <c r="A105" s="47" t="s">
        <v>95</v>
      </c>
      <c r="B105" s="48" t="s">
        <v>28</v>
      </c>
      <c r="C105" s="128">
        <v>0.3</v>
      </c>
      <c r="D105" s="6">
        <v>0.03</v>
      </c>
      <c r="E105" s="109"/>
      <c r="F105" s="109"/>
      <c r="G105" s="109"/>
      <c r="H105" s="15"/>
      <c r="I105" s="109" t="s">
        <v>293</v>
      </c>
      <c r="J105" s="15"/>
      <c r="K105" s="15"/>
      <c r="L105" s="15"/>
      <c r="M105" s="15"/>
      <c r="N105" s="15"/>
      <c r="O105" s="15"/>
      <c r="P105" s="15"/>
    </row>
    <row r="106" spans="1:16">
      <c r="A106" s="47" t="s">
        <v>96</v>
      </c>
      <c r="B106" s="48" t="s">
        <v>29</v>
      </c>
      <c r="C106" s="128">
        <v>1</v>
      </c>
      <c r="D106" s="6">
        <v>0.01</v>
      </c>
      <c r="E106" s="109"/>
      <c r="F106" s="109"/>
      <c r="G106" s="109"/>
      <c r="H106" s="15"/>
      <c r="I106" s="109" t="s">
        <v>292</v>
      </c>
      <c r="J106" s="15"/>
      <c r="K106" s="15"/>
      <c r="L106" s="15"/>
      <c r="M106" s="15"/>
      <c r="N106" s="15"/>
      <c r="O106" s="15"/>
      <c r="P106" s="15"/>
    </row>
    <row r="107" spans="1:16">
      <c r="A107" s="47" t="s">
        <v>97</v>
      </c>
      <c r="B107" s="48" t="s">
        <v>30</v>
      </c>
      <c r="C107" s="124">
        <v>200</v>
      </c>
      <c r="D107" s="6">
        <v>0.1</v>
      </c>
      <c r="E107" s="109"/>
      <c r="F107" s="109"/>
      <c r="G107" s="109"/>
      <c r="H107" s="15"/>
      <c r="I107" s="109">
        <v>51</v>
      </c>
      <c r="J107" s="15"/>
      <c r="K107" s="15"/>
      <c r="L107" s="15"/>
      <c r="M107" s="15"/>
      <c r="N107" s="15"/>
      <c r="O107" s="15"/>
      <c r="P107" s="15"/>
    </row>
    <row r="108" spans="1:16">
      <c r="A108" s="47" t="s">
        <v>98</v>
      </c>
      <c r="B108" s="48" t="s">
        <v>31</v>
      </c>
      <c r="C108" s="127">
        <v>0.05</v>
      </c>
      <c r="D108" s="6">
        <v>5.0000000000000001E-3</v>
      </c>
      <c r="E108" s="109"/>
      <c r="F108" s="109"/>
      <c r="G108" s="109"/>
      <c r="H108" s="15"/>
      <c r="I108" s="109">
        <v>1.0999999999999999E-2</v>
      </c>
      <c r="J108" s="15"/>
      <c r="K108" s="15"/>
      <c r="L108" s="15"/>
      <c r="M108" s="15"/>
      <c r="N108" s="15"/>
      <c r="O108" s="15"/>
      <c r="P108" s="15"/>
    </row>
    <row r="109" spans="1:16">
      <c r="A109" s="47" t="s">
        <v>99</v>
      </c>
      <c r="B109" s="48" t="s">
        <v>32</v>
      </c>
      <c r="C109" s="124">
        <v>200</v>
      </c>
      <c r="D109" s="6">
        <v>1</v>
      </c>
      <c r="E109" s="109"/>
      <c r="F109" s="109"/>
      <c r="G109" s="109"/>
      <c r="H109" s="15"/>
      <c r="I109" s="121">
        <v>2.1</v>
      </c>
      <c r="J109" s="15"/>
      <c r="K109" s="15"/>
      <c r="L109" s="15"/>
      <c r="M109" s="15"/>
      <c r="N109" s="15"/>
      <c r="O109" s="15"/>
      <c r="P109" s="15"/>
    </row>
    <row r="110" spans="1:16">
      <c r="A110" s="47" t="s">
        <v>100</v>
      </c>
      <c r="B110" s="48" t="s">
        <v>33</v>
      </c>
      <c r="C110" s="124">
        <v>300</v>
      </c>
      <c r="D110" s="6">
        <v>1</v>
      </c>
      <c r="E110" s="109"/>
      <c r="F110" s="109"/>
      <c r="G110" s="109"/>
      <c r="H110" s="15"/>
      <c r="I110" s="109">
        <v>17</v>
      </c>
      <c r="J110" s="15"/>
      <c r="K110" s="15"/>
      <c r="L110" s="15"/>
      <c r="M110" s="15"/>
      <c r="N110" s="15"/>
      <c r="O110" s="15"/>
      <c r="P110" s="15"/>
    </row>
    <row r="111" spans="1:16">
      <c r="A111" s="47" t="s">
        <v>101</v>
      </c>
      <c r="B111" s="48" t="s">
        <v>34</v>
      </c>
      <c r="C111" s="124">
        <v>500</v>
      </c>
      <c r="D111" s="6">
        <v>20</v>
      </c>
      <c r="E111" s="109"/>
      <c r="F111" s="109"/>
      <c r="G111" s="109"/>
      <c r="H111" s="15"/>
      <c r="I111" s="109">
        <v>200</v>
      </c>
      <c r="J111" s="15"/>
      <c r="K111" s="15"/>
      <c r="L111" s="15"/>
      <c r="M111" s="15"/>
      <c r="N111" s="15"/>
      <c r="O111" s="15"/>
      <c r="P111" s="15"/>
    </row>
    <row r="112" spans="1:16">
      <c r="A112" s="47" t="s">
        <v>102</v>
      </c>
      <c r="B112" s="48" t="s">
        <v>35</v>
      </c>
      <c r="C112" s="128">
        <v>0.2</v>
      </c>
      <c r="D112" s="6">
        <v>0.02</v>
      </c>
      <c r="E112" s="109"/>
      <c r="F112" s="109"/>
      <c r="G112" s="109"/>
      <c r="H112" s="15"/>
      <c r="I112" s="109" t="s">
        <v>233</v>
      </c>
      <c r="J112" s="15"/>
      <c r="K112" s="15"/>
      <c r="L112" s="15"/>
      <c r="M112" s="15"/>
      <c r="N112" s="15"/>
      <c r="O112" s="15"/>
      <c r="P112" s="15"/>
    </row>
    <row r="113" spans="1:16">
      <c r="A113" s="47" t="s">
        <v>103</v>
      </c>
      <c r="B113" s="48" t="s">
        <v>59</v>
      </c>
      <c r="C113" s="129">
        <v>1.0000000000000001E-5</v>
      </c>
      <c r="D113" s="6">
        <v>9.9999999999999995E-7</v>
      </c>
      <c r="E113" s="109"/>
      <c r="F113" s="109"/>
      <c r="G113" s="109"/>
      <c r="H113" s="15"/>
      <c r="I113" s="109" t="s">
        <v>294</v>
      </c>
      <c r="J113" s="15"/>
      <c r="K113" s="15"/>
      <c r="L113" s="15"/>
      <c r="M113" s="15"/>
      <c r="N113" s="15"/>
      <c r="O113" s="15"/>
      <c r="P113" s="15"/>
    </row>
    <row r="114" spans="1:16">
      <c r="A114" s="47" t="s">
        <v>104</v>
      </c>
      <c r="B114" s="48" t="s">
        <v>36</v>
      </c>
      <c r="C114" s="129">
        <v>1.0000000000000001E-5</v>
      </c>
      <c r="D114" s="6">
        <v>9.9999999999999995E-7</v>
      </c>
      <c r="E114" s="109"/>
      <c r="F114" s="109"/>
      <c r="G114" s="109"/>
      <c r="H114" s="15"/>
      <c r="I114" s="109" t="s">
        <v>294</v>
      </c>
      <c r="J114" s="15"/>
      <c r="K114" s="15"/>
      <c r="L114" s="15"/>
      <c r="M114" s="15"/>
      <c r="N114" s="15"/>
      <c r="O114" s="15"/>
      <c r="P114" s="15"/>
    </row>
    <row r="115" spans="1:16">
      <c r="A115" s="47" t="s">
        <v>105</v>
      </c>
      <c r="B115" s="48" t="s">
        <v>37</v>
      </c>
      <c r="C115" s="127">
        <v>0.02</v>
      </c>
      <c r="D115" s="6">
        <v>2E-3</v>
      </c>
      <c r="E115" s="109"/>
      <c r="F115" s="109"/>
      <c r="G115" s="109"/>
      <c r="H115" s="15"/>
      <c r="I115" s="109" t="s">
        <v>173</v>
      </c>
      <c r="J115" s="15"/>
      <c r="K115" s="15"/>
      <c r="L115" s="15"/>
      <c r="M115" s="15"/>
      <c r="N115" s="15"/>
      <c r="O115" s="15"/>
      <c r="P115" s="15"/>
    </row>
    <row r="116" spans="1:16">
      <c r="A116" s="47" t="s">
        <v>106</v>
      </c>
      <c r="B116" s="48" t="s">
        <v>38</v>
      </c>
      <c r="C116" s="125">
        <v>5.0000000000000001E-3</v>
      </c>
      <c r="D116" s="6">
        <v>5.0000000000000001E-4</v>
      </c>
      <c r="E116" s="109"/>
      <c r="F116" s="109"/>
      <c r="G116" s="109"/>
      <c r="H116" s="15"/>
      <c r="I116" s="109" t="s">
        <v>178</v>
      </c>
      <c r="J116" s="15"/>
      <c r="K116" s="15"/>
      <c r="L116" s="15"/>
      <c r="M116" s="15"/>
      <c r="N116" s="15"/>
      <c r="O116" s="15"/>
      <c r="P116" s="15"/>
    </row>
    <row r="117" spans="1:16">
      <c r="A117" s="47" t="s">
        <v>107</v>
      </c>
      <c r="B117" s="48" t="s">
        <v>39</v>
      </c>
      <c r="C117" s="124">
        <v>3</v>
      </c>
      <c r="D117" s="6">
        <v>0.3</v>
      </c>
      <c r="E117" s="109"/>
      <c r="F117" s="109"/>
      <c r="G117" s="109"/>
      <c r="H117" s="15"/>
      <c r="I117" s="109">
        <v>0.5</v>
      </c>
      <c r="J117" s="15"/>
      <c r="K117" s="15"/>
      <c r="L117" s="15"/>
      <c r="M117" s="15"/>
      <c r="N117" s="15"/>
      <c r="O117" s="15"/>
      <c r="P117" s="15"/>
    </row>
    <row r="118" spans="1:16">
      <c r="A118" s="43" t="s">
        <v>108</v>
      </c>
      <c r="B118" s="44" t="s">
        <v>40</v>
      </c>
      <c r="C118" s="3" t="s">
        <v>113</v>
      </c>
      <c r="D118" s="6"/>
      <c r="E118" s="109">
        <v>9</v>
      </c>
      <c r="F118" s="109">
        <v>9</v>
      </c>
      <c r="G118" s="109">
        <v>9</v>
      </c>
      <c r="H118" s="109">
        <v>9</v>
      </c>
      <c r="I118" s="109">
        <v>9</v>
      </c>
      <c r="J118" s="109">
        <v>9</v>
      </c>
      <c r="K118" s="109">
        <v>9</v>
      </c>
      <c r="L118" s="15">
        <v>9</v>
      </c>
      <c r="M118" s="15">
        <v>9.1</v>
      </c>
      <c r="N118" s="15">
        <v>8.9</v>
      </c>
      <c r="O118" s="15">
        <v>9.3000000000000007</v>
      </c>
      <c r="P118" s="15">
        <v>9.1</v>
      </c>
    </row>
    <row r="119" spans="1:16">
      <c r="A119" s="1" t="s">
        <v>109</v>
      </c>
      <c r="B119" s="2" t="s">
        <v>41</v>
      </c>
      <c r="C119" s="3" t="s">
        <v>42</v>
      </c>
      <c r="D119" s="6"/>
      <c r="E119" s="109"/>
      <c r="F119" s="15"/>
      <c r="G119" s="109"/>
      <c r="H119" s="15"/>
      <c r="I119" s="109"/>
      <c r="J119" s="15"/>
      <c r="K119" s="15"/>
      <c r="L119" s="15"/>
      <c r="M119" s="15"/>
      <c r="N119" s="15"/>
      <c r="O119" s="15"/>
      <c r="P119" s="15"/>
    </row>
    <row r="120" spans="1:16">
      <c r="A120" s="47" t="s">
        <v>110</v>
      </c>
      <c r="B120" s="48" t="s">
        <v>43</v>
      </c>
      <c r="C120" s="3" t="s">
        <v>42</v>
      </c>
      <c r="D120" s="6"/>
      <c r="E120" s="109"/>
      <c r="F120" s="15"/>
      <c r="G120" s="109"/>
      <c r="H120" s="15"/>
      <c r="I120" s="109" t="s">
        <v>236</v>
      </c>
      <c r="J120" s="15"/>
      <c r="K120" s="15"/>
      <c r="L120" s="15"/>
      <c r="M120" s="15"/>
      <c r="N120" s="15"/>
      <c r="O120" s="15"/>
      <c r="P120" s="15"/>
    </row>
    <row r="121" spans="1:16">
      <c r="A121" s="47" t="s">
        <v>111</v>
      </c>
      <c r="B121" s="48" t="s">
        <v>44</v>
      </c>
      <c r="C121" s="3" t="s">
        <v>114</v>
      </c>
      <c r="D121" s="6">
        <v>0.5</v>
      </c>
      <c r="E121" s="109"/>
      <c r="F121" s="109"/>
      <c r="G121" s="109"/>
      <c r="H121" s="109"/>
      <c r="I121" s="109">
        <v>5.8</v>
      </c>
      <c r="J121" s="109"/>
      <c r="K121" s="109"/>
      <c r="L121" s="15"/>
      <c r="M121" s="15"/>
      <c r="N121" s="15"/>
      <c r="O121" s="15"/>
      <c r="P121" s="15"/>
    </row>
    <row r="122" spans="1:16">
      <c r="A122" s="47" t="s">
        <v>112</v>
      </c>
      <c r="B122" s="48" t="s">
        <v>45</v>
      </c>
      <c r="C122" s="3" t="s">
        <v>115</v>
      </c>
      <c r="D122" s="6">
        <v>0.1</v>
      </c>
      <c r="E122" s="109"/>
      <c r="F122" s="109"/>
      <c r="G122" s="109"/>
      <c r="H122" s="109"/>
      <c r="I122" s="109" t="s">
        <v>171</v>
      </c>
      <c r="J122" s="109"/>
      <c r="K122" s="109"/>
      <c r="L122" s="15"/>
      <c r="M122" s="15"/>
      <c r="N122" s="15"/>
      <c r="O122" s="15"/>
      <c r="P122" s="15"/>
    </row>
    <row r="123" spans="1:16">
      <c r="A123" s="1"/>
      <c r="B123" s="2" t="s">
        <v>61</v>
      </c>
      <c r="C123" s="2"/>
      <c r="D123" s="6"/>
      <c r="E123" s="109" t="s">
        <v>254</v>
      </c>
      <c r="F123" s="109" t="s">
        <v>254</v>
      </c>
      <c r="G123" s="109" t="s">
        <v>254</v>
      </c>
      <c r="H123" s="109" t="s">
        <v>254</v>
      </c>
      <c r="I123" s="109" t="s">
        <v>310</v>
      </c>
      <c r="J123" s="109" t="s">
        <v>254</v>
      </c>
      <c r="K123" s="109" t="s">
        <v>254</v>
      </c>
      <c r="L123" s="109" t="s">
        <v>254</v>
      </c>
      <c r="M123" s="109" t="s">
        <v>254</v>
      </c>
      <c r="N123" s="15" t="s">
        <v>254</v>
      </c>
      <c r="O123" s="15" t="s">
        <v>254</v>
      </c>
      <c r="P123" s="15" t="s">
        <v>254</v>
      </c>
    </row>
    <row r="124" spans="1:16">
      <c r="A124" s="36"/>
      <c r="B124" s="37"/>
      <c r="C124" s="37"/>
      <c r="D124" s="38"/>
      <c r="E124" s="117"/>
      <c r="F124" s="42"/>
      <c r="G124" s="42"/>
      <c r="H124" s="42"/>
      <c r="I124" s="40"/>
      <c r="J124" s="40"/>
      <c r="K124" s="40"/>
      <c r="L124" s="40"/>
      <c r="M124" s="39"/>
      <c r="N124" s="39"/>
      <c r="O124" s="40"/>
      <c r="P124" s="40"/>
    </row>
    <row r="125" spans="1:16">
      <c r="A125" s="1"/>
      <c r="B125" s="2" t="s">
        <v>262</v>
      </c>
      <c r="C125" s="4"/>
      <c r="D125" s="6"/>
      <c r="E125" s="96"/>
      <c r="F125" s="17"/>
      <c r="G125" s="17"/>
      <c r="H125" s="17"/>
      <c r="I125" s="17">
        <v>0</v>
      </c>
      <c r="J125" s="17"/>
      <c r="K125" s="17"/>
      <c r="L125" s="17"/>
      <c r="M125" s="17"/>
      <c r="N125" s="17"/>
      <c r="O125" s="17"/>
      <c r="P125" s="17"/>
    </row>
    <row r="126" spans="1:16">
      <c r="A126" s="1"/>
      <c r="B126" s="2" t="s">
        <v>263</v>
      </c>
      <c r="C126" s="4"/>
      <c r="D126" s="6"/>
      <c r="E126" s="6"/>
      <c r="F126" s="17"/>
      <c r="G126" s="17"/>
      <c r="H126" s="17"/>
      <c r="I126" s="109" t="s">
        <v>317</v>
      </c>
      <c r="J126" s="15"/>
      <c r="K126" s="15"/>
      <c r="L126" s="17"/>
      <c r="M126" s="17"/>
      <c r="N126" s="17"/>
      <c r="O126" s="17"/>
      <c r="P126" s="17"/>
    </row>
    <row r="127" spans="1:16">
      <c r="A127" s="1"/>
      <c r="B127" s="2" t="s">
        <v>264</v>
      </c>
      <c r="C127" s="4"/>
      <c r="D127" s="6"/>
      <c r="E127" s="96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1:16">
      <c r="A128" s="1"/>
      <c r="B128" s="2" t="s">
        <v>265</v>
      </c>
      <c r="C128" s="4"/>
      <c r="D128" s="6"/>
      <c r="E128" s="96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1:16">
      <c r="A129" s="1"/>
      <c r="B129" s="2" t="s">
        <v>243</v>
      </c>
      <c r="C129" s="4" t="s">
        <v>261</v>
      </c>
      <c r="D129" s="6"/>
      <c r="E129" s="96"/>
      <c r="F129" s="17"/>
      <c r="G129" s="17"/>
      <c r="H129" s="17"/>
      <c r="I129" s="15" t="s">
        <v>299</v>
      </c>
      <c r="J129" s="17"/>
      <c r="K129" s="17"/>
      <c r="L129" s="17"/>
      <c r="M129" s="17"/>
      <c r="N129" s="17"/>
      <c r="O129" s="17"/>
      <c r="P129" s="17"/>
    </row>
    <row r="130" spans="1:16">
      <c r="A130" s="36"/>
      <c r="B130" s="37"/>
      <c r="C130" s="41"/>
      <c r="D130" s="38"/>
      <c r="E130" s="117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</row>
    <row r="131" spans="1:16">
      <c r="A131" s="7"/>
      <c r="B131" s="60" t="s">
        <v>138</v>
      </c>
      <c r="C131" s="57"/>
      <c r="E131" s="35">
        <f t="shared" ref="E131:M131" si="6">IF(E64=0,"",E64)</f>
        <v>45398</v>
      </c>
      <c r="F131" s="35">
        <f t="shared" si="6"/>
        <v>45433</v>
      </c>
      <c r="G131" s="97">
        <f t="shared" si="6"/>
        <v>45461</v>
      </c>
      <c r="H131" s="97">
        <f t="shared" si="6"/>
        <v>45496</v>
      </c>
      <c r="I131" s="35">
        <f t="shared" si="6"/>
        <v>45531</v>
      </c>
      <c r="J131" s="35">
        <f t="shared" si="6"/>
        <v>45553</v>
      </c>
      <c r="K131" s="35">
        <f t="shared" si="6"/>
        <v>45582</v>
      </c>
      <c r="L131" s="35">
        <f t="shared" si="6"/>
        <v>45615</v>
      </c>
      <c r="M131" s="97">
        <f t="shared" si="6"/>
        <v>46008</v>
      </c>
      <c r="N131" s="35">
        <v>45678</v>
      </c>
      <c r="O131" s="35">
        <v>45706</v>
      </c>
      <c r="P131" s="35">
        <v>45734</v>
      </c>
    </row>
    <row r="132" spans="1:16">
      <c r="A132" s="1"/>
      <c r="B132" s="24" t="s">
        <v>48</v>
      </c>
      <c r="C132" s="25" t="s">
        <v>235</v>
      </c>
      <c r="D132" s="61" t="s">
        <v>159</v>
      </c>
      <c r="E132" s="25" t="s">
        <v>255</v>
      </c>
      <c r="F132" s="25" t="s">
        <v>272</v>
      </c>
      <c r="G132" s="27" t="s">
        <v>284</v>
      </c>
      <c r="H132" s="25" t="s">
        <v>288</v>
      </c>
      <c r="I132" s="64" t="s">
        <v>311</v>
      </c>
      <c r="J132" s="64" t="s">
        <v>319</v>
      </c>
      <c r="K132" s="64" t="s">
        <v>326</v>
      </c>
      <c r="L132" s="27" t="s">
        <v>158</v>
      </c>
      <c r="M132" s="27" t="s">
        <v>158</v>
      </c>
      <c r="N132" s="27" t="s">
        <v>329</v>
      </c>
      <c r="O132" s="27" t="s">
        <v>329</v>
      </c>
      <c r="P132" s="27" t="s">
        <v>329</v>
      </c>
    </row>
    <row r="133" spans="1:16">
      <c r="A133" s="1"/>
      <c r="B133" s="18" t="s">
        <v>50</v>
      </c>
      <c r="C133" s="19" t="s">
        <v>51</v>
      </c>
      <c r="D133" s="20"/>
      <c r="E133" s="65">
        <v>19</v>
      </c>
      <c r="F133" s="31">
        <v>23</v>
      </c>
      <c r="G133" s="31">
        <v>19.5</v>
      </c>
      <c r="H133" s="31">
        <v>30</v>
      </c>
      <c r="I133" s="31">
        <v>29.5</v>
      </c>
      <c r="J133" s="65">
        <v>27</v>
      </c>
      <c r="K133" s="65">
        <v>19</v>
      </c>
      <c r="L133" s="31">
        <v>6</v>
      </c>
      <c r="M133" s="31">
        <v>2.2000000000000002</v>
      </c>
      <c r="N133" s="31">
        <v>6</v>
      </c>
      <c r="O133" s="31">
        <v>0.5</v>
      </c>
      <c r="P133" s="31">
        <v>9</v>
      </c>
    </row>
    <row r="134" spans="1:16">
      <c r="A134" s="1"/>
      <c r="B134" s="21" t="s">
        <v>52</v>
      </c>
      <c r="C134" s="22" t="s">
        <v>51</v>
      </c>
      <c r="D134" s="23"/>
      <c r="E134" s="66">
        <v>16.399999999999999</v>
      </c>
      <c r="F134" s="33">
        <v>18.3</v>
      </c>
      <c r="G134" s="33">
        <v>19.8</v>
      </c>
      <c r="H134" s="33">
        <v>20.5</v>
      </c>
      <c r="I134" s="33">
        <v>21.8</v>
      </c>
      <c r="J134" s="66">
        <v>21</v>
      </c>
      <c r="K134" s="66">
        <v>19.5</v>
      </c>
      <c r="L134" s="33">
        <v>15.8</v>
      </c>
      <c r="M134" s="33">
        <v>12.6</v>
      </c>
      <c r="N134" s="33">
        <v>12.3</v>
      </c>
      <c r="O134" s="33">
        <v>12.5</v>
      </c>
      <c r="P134" s="33">
        <v>13.5</v>
      </c>
    </row>
    <row r="135" spans="1:16">
      <c r="A135" s="1"/>
      <c r="B135" s="6" t="s">
        <v>137</v>
      </c>
      <c r="C135" s="6"/>
      <c r="D135" s="6"/>
      <c r="E135" s="35" t="str">
        <f t="shared" ref="E135:M135" si="7">IF(E68=0,"",E68)</f>
        <v>曇</v>
      </c>
      <c r="F135" s="35" t="str">
        <f t="shared" si="7"/>
        <v>晴</v>
      </c>
      <c r="G135" s="35" t="str">
        <f t="shared" si="7"/>
        <v>雨</v>
      </c>
      <c r="H135" s="35" t="str">
        <f t="shared" si="7"/>
        <v>晴</v>
      </c>
      <c r="I135" s="35" t="s">
        <v>312</v>
      </c>
      <c r="J135" s="35" t="str">
        <f t="shared" si="7"/>
        <v>晴</v>
      </c>
      <c r="K135" s="35" t="str">
        <f t="shared" si="7"/>
        <v>晴</v>
      </c>
      <c r="L135" s="35" t="str">
        <f t="shared" si="7"/>
        <v>晴</v>
      </c>
      <c r="M135" s="35" t="str">
        <f t="shared" si="7"/>
        <v>晴</v>
      </c>
      <c r="N135" s="35" t="s">
        <v>330</v>
      </c>
      <c r="O135" s="35" t="s">
        <v>330</v>
      </c>
      <c r="P135" s="35" t="s">
        <v>321</v>
      </c>
    </row>
    <row r="136" spans="1:16">
      <c r="H136" s="98"/>
      <c r="O136" s="105"/>
      <c r="P136" s="105"/>
    </row>
    <row r="137" spans="1:16">
      <c r="A137" s="140" t="s">
        <v>143</v>
      </c>
      <c r="B137" s="7" t="s">
        <v>155</v>
      </c>
      <c r="C137" s="7"/>
      <c r="D137" s="7" t="s">
        <v>139</v>
      </c>
      <c r="E137" s="114">
        <f t="shared" ref="E137" si="8">SUBTOTAL(3,E139:E189)</f>
        <v>2</v>
      </c>
      <c r="F137" s="7">
        <f t="shared" ref="F137:H137" si="9">SUBTOTAL(3,F139:F189)</f>
        <v>2</v>
      </c>
      <c r="G137" s="96">
        <f t="shared" si="9"/>
        <v>2</v>
      </c>
      <c r="H137" s="96">
        <f t="shared" si="9"/>
        <v>2</v>
      </c>
      <c r="I137" s="7">
        <f>SUBTOTAL(3,I139:I189)</f>
        <v>39</v>
      </c>
      <c r="J137" s="7">
        <v>2</v>
      </c>
      <c r="K137" s="131">
        <v>2</v>
      </c>
      <c r="L137" s="67">
        <f t="shared" ref="L137:M137" si="10">SUBTOTAL(3,L139:L189)</f>
        <v>2</v>
      </c>
      <c r="M137" s="96">
        <f t="shared" si="10"/>
        <v>2</v>
      </c>
      <c r="N137" s="69">
        <v>2</v>
      </c>
      <c r="O137" s="100">
        <v>2</v>
      </c>
      <c r="P137" s="100">
        <v>2</v>
      </c>
    </row>
    <row r="138" spans="1:16">
      <c r="A138" s="141"/>
      <c r="B138" s="7" t="s">
        <v>131</v>
      </c>
      <c r="C138" s="7" t="s">
        <v>132</v>
      </c>
      <c r="D138" s="7" t="s">
        <v>133</v>
      </c>
      <c r="E138" s="114" t="s">
        <v>117</v>
      </c>
      <c r="F138" s="7" t="s">
        <v>118</v>
      </c>
      <c r="G138" s="96" t="s">
        <v>119</v>
      </c>
      <c r="H138" s="96" t="s">
        <v>120</v>
      </c>
      <c r="I138" s="7" t="s">
        <v>121</v>
      </c>
      <c r="J138" s="85" t="s">
        <v>122</v>
      </c>
      <c r="K138" s="131" t="s">
        <v>123</v>
      </c>
      <c r="L138" s="67" t="s">
        <v>124</v>
      </c>
      <c r="M138" s="96" t="s">
        <v>125</v>
      </c>
      <c r="N138" s="69" t="s">
        <v>126</v>
      </c>
      <c r="O138" s="100" t="s">
        <v>127</v>
      </c>
      <c r="P138" s="100" t="s">
        <v>128</v>
      </c>
    </row>
    <row r="139" spans="1:16">
      <c r="A139" s="47" t="s">
        <v>62</v>
      </c>
      <c r="B139" s="48" t="s">
        <v>0</v>
      </c>
      <c r="C139" s="123">
        <v>100</v>
      </c>
      <c r="D139" s="6">
        <v>0</v>
      </c>
      <c r="E139" s="109"/>
      <c r="F139" s="15"/>
      <c r="G139" s="15"/>
      <c r="H139" s="15"/>
      <c r="I139" s="109">
        <v>0</v>
      </c>
      <c r="J139" s="15"/>
      <c r="K139" s="15"/>
      <c r="L139" s="15"/>
      <c r="M139" s="15"/>
      <c r="N139" s="15"/>
      <c r="O139" s="15"/>
      <c r="P139" s="15"/>
    </row>
    <row r="140" spans="1:16">
      <c r="A140" s="47" t="s">
        <v>63</v>
      </c>
      <c r="B140" s="48" t="s">
        <v>1</v>
      </c>
      <c r="C140" s="3" t="s">
        <v>2</v>
      </c>
      <c r="D140" s="6"/>
      <c r="E140" s="109"/>
      <c r="F140" s="15"/>
      <c r="G140" s="15"/>
      <c r="H140" s="15"/>
      <c r="I140" s="109" t="s">
        <v>197</v>
      </c>
      <c r="J140" s="15"/>
      <c r="K140" s="15"/>
      <c r="L140" s="15"/>
      <c r="M140" s="15"/>
      <c r="N140" s="15"/>
      <c r="O140" s="15"/>
      <c r="P140" s="15"/>
    </row>
    <row r="141" spans="1:16">
      <c r="A141" s="47" t="s">
        <v>64</v>
      </c>
      <c r="B141" s="48" t="s">
        <v>3</v>
      </c>
      <c r="C141" s="125">
        <v>3.0000000000000001E-3</v>
      </c>
      <c r="D141" s="6">
        <v>2.9999999999999997E-4</v>
      </c>
      <c r="E141" s="109"/>
      <c r="F141" s="15"/>
      <c r="G141" s="15"/>
      <c r="H141" s="15"/>
      <c r="I141" s="109" t="s">
        <v>167</v>
      </c>
      <c r="J141" s="15"/>
      <c r="K141" s="15"/>
      <c r="L141" s="15"/>
      <c r="M141" s="15"/>
      <c r="N141" s="15"/>
      <c r="O141" s="15"/>
      <c r="P141" s="15"/>
    </row>
    <row r="142" spans="1:16">
      <c r="A142" s="47" t="s">
        <v>65</v>
      </c>
      <c r="B142" s="48" t="s">
        <v>4</v>
      </c>
      <c r="C142" s="126">
        <v>5.0000000000000001E-4</v>
      </c>
      <c r="D142" s="6">
        <v>5.0000000000000002E-5</v>
      </c>
      <c r="E142" s="109"/>
      <c r="F142" s="15"/>
      <c r="G142" s="15"/>
      <c r="H142" s="15"/>
      <c r="I142" s="109" t="s">
        <v>168</v>
      </c>
      <c r="J142" s="15"/>
      <c r="K142" s="15"/>
      <c r="L142" s="15"/>
      <c r="M142" s="15"/>
      <c r="N142" s="15"/>
      <c r="O142" s="15"/>
      <c r="P142" s="15"/>
    </row>
    <row r="143" spans="1:16">
      <c r="A143" s="47" t="s">
        <v>66</v>
      </c>
      <c r="B143" s="48" t="s">
        <v>5</v>
      </c>
      <c r="C143" s="127">
        <v>0.01</v>
      </c>
      <c r="D143" s="6">
        <v>1E-3</v>
      </c>
      <c r="E143" s="109"/>
      <c r="F143" s="15"/>
      <c r="G143" s="15"/>
      <c r="H143" s="15"/>
      <c r="I143" s="109" t="s">
        <v>273</v>
      </c>
      <c r="J143" s="15"/>
      <c r="K143" s="15"/>
      <c r="L143" s="15"/>
      <c r="M143" s="15"/>
      <c r="N143" s="15"/>
      <c r="O143" s="15"/>
      <c r="P143" s="15"/>
    </row>
    <row r="144" spans="1:16">
      <c r="A144" s="47" t="s">
        <v>67</v>
      </c>
      <c r="B144" s="48" t="s">
        <v>6</v>
      </c>
      <c r="C144" s="127">
        <v>0.01</v>
      </c>
      <c r="D144" s="6">
        <v>1E-3</v>
      </c>
      <c r="E144" s="109"/>
      <c r="F144" s="15"/>
      <c r="G144" s="15"/>
      <c r="H144" s="15"/>
      <c r="I144" s="109" t="s">
        <v>273</v>
      </c>
      <c r="J144" s="15"/>
      <c r="K144" s="15"/>
      <c r="L144" s="15"/>
      <c r="M144" s="15"/>
      <c r="N144" s="15"/>
      <c r="O144" s="15"/>
      <c r="P144" s="15"/>
    </row>
    <row r="145" spans="1:16">
      <c r="A145" s="47" t="s">
        <v>68</v>
      </c>
      <c r="B145" s="48" t="s">
        <v>7</v>
      </c>
      <c r="C145" s="127">
        <v>0.01</v>
      </c>
      <c r="D145" s="6">
        <v>1E-3</v>
      </c>
      <c r="E145" s="109"/>
      <c r="F145" s="15"/>
      <c r="G145" s="15"/>
      <c r="H145" s="15"/>
      <c r="I145" s="109">
        <v>2E-3</v>
      </c>
      <c r="J145" s="15"/>
      <c r="K145" s="15"/>
      <c r="L145" s="15"/>
      <c r="M145" s="15"/>
      <c r="N145" s="15"/>
      <c r="O145" s="15"/>
      <c r="P145" s="15"/>
    </row>
    <row r="146" spans="1:16">
      <c r="A146" s="47" t="s">
        <v>69</v>
      </c>
      <c r="B146" s="48" t="s">
        <v>8</v>
      </c>
      <c r="C146" s="127">
        <v>0.05</v>
      </c>
      <c r="D146" s="6">
        <v>5.0000000000000001E-3</v>
      </c>
      <c r="E146" s="109"/>
      <c r="F146" s="15"/>
      <c r="G146" s="15"/>
      <c r="H146" s="15"/>
      <c r="I146" s="109" t="s">
        <v>173</v>
      </c>
      <c r="J146" s="15"/>
      <c r="K146" s="15"/>
      <c r="L146" s="15"/>
      <c r="M146" s="15"/>
      <c r="N146" s="15"/>
      <c r="O146" s="15"/>
      <c r="P146" s="15"/>
    </row>
    <row r="147" spans="1:16">
      <c r="A147" s="47" t="s">
        <v>70</v>
      </c>
      <c r="B147" s="48" t="s">
        <v>9</v>
      </c>
      <c r="C147" s="127">
        <v>0.04</v>
      </c>
      <c r="D147" s="6">
        <v>4.0000000000000001E-3</v>
      </c>
      <c r="E147" s="109"/>
      <c r="F147" s="15"/>
      <c r="G147" s="15"/>
      <c r="H147" s="15"/>
      <c r="I147" s="109" t="s">
        <v>290</v>
      </c>
      <c r="J147" s="15"/>
      <c r="K147" s="15"/>
      <c r="L147" s="15"/>
      <c r="M147" s="15"/>
      <c r="N147" s="15"/>
      <c r="O147" s="15"/>
      <c r="P147" s="15"/>
    </row>
    <row r="148" spans="1:16">
      <c r="A148" s="47" t="s">
        <v>71</v>
      </c>
      <c r="B148" s="48" t="s">
        <v>10</v>
      </c>
      <c r="C148" s="127">
        <v>0.01</v>
      </c>
      <c r="D148" s="6">
        <v>1E-3</v>
      </c>
      <c r="E148" s="109"/>
      <c r="F148" s="15"/>
      <c r="G148" s="15"/>
      <c r="H148" s="15"/>
      <c r="I148" s="109" t="s">
        <v>273</v>
      </c>
      <c r="J148" s="15"/>
      <c r="K148" s="15"/>
      <c r="L148" s="15"/>
      <c r="M148" s="15"/>
      <c r="N148" s="15"/>
      <c r="O148" s="15"/>
      <c r="P148" s="15"/>
    </row>
    <row r="149" spans="1:16">
      <c r="A149" s="47" t="s">
        <v>72</v>
      </c>
      <c r="B149" s="48" t="s">
        <v>11</v>
      </c>
      <c r="C149" s="124">
        <v>10</v>
      </c>
      <c r="D149" s="6">
        <v>0.02</v>
      </c>
      <c r="E149" s="109"/>
      <c r="F149" s="15"/>
      <c r="G149" s="15"/>
      <c r="H149" s="15"/>
      <c r="I149" s="109" t="s">
        <v>233</v>
      </c>
      <c r="J149" s="15"/>
      <c r="K149" s="15"/>
      <c r="L149" s="15"/>
      <c r="M149" s="15"/>
      <c r="N149" s="15"/>
      <c r="O149" s="15"/>
      <c r="P149" s="15"/>
    </row>
    <row r="150" spans="1:16">
      <c r="A150" s="43" t="s">
        <v>73</v>
      </c>
      <c r="B150" s="44" t="s">
        <v>12</v>
      </c>
      <c r="C150" s="128">
        <v>0.8</v>
      </c>
      <c r="D150" s="6">
        <v>0.08</v>
      </c>
      <c r="E150" s="115">
        <v>0.57999999999999996</v>
      </c>
      <c r="F150" s="15">
        <v>0.55000000000000004</v>
      </c>
      <c r="G150" s="115">
        <v>0.56999999999999995</v>
      </c>
      <c r="H150" s="15">
        <v>0.6</v>
      </c>
      <c r="I150" s="109">
        <v>0.59</v>
      </c>
      <c r="J150" s="15">
        <v>0.56999999999999995</v>
      </c>
      <c r="K150" s="15">
        <v>0.42</v>
      </c>
      <c r="L150" s="15">
        <v>0.59</v>
      </c>
      <c r="M150" s="15">
        <v>0.59</v>
      </c>
      <c r="N150" s="15">
        <v>0.57999999999999996</v>
      </c>
      <c r="O150" s="15">
        <v>0.6</v>
      </c>
      <c r="P150" s="15">
        <v>0.57999999999999996</v>
      </c>
    </row>
    <row r="151" spans="1:16">
      <c r="A151" s="47" t="s">
        <v>74</v>
      </c>
      <c r="B151" s="48" t="s">
        <v>13</v>
      </c>
      <c r="C151" s="128">
        <v>1</v>
      </c>
      <c r="D151" s="6">
        <v>0.1</v>
      </c>
      <c r="E151" s="109"/>
      <c r="F151" s="15"/>
      <c r="G151" s="109"/>
      <c r="H151" s="15"/>
      <c r="I151" s="109">
        <v>0.1</v>
      </c>
      <c r="J151" s="15"/>
      <c r="K151" s="15"/>
      <c r="L151" s="15"/>
      <c r="M151" s="15"/>
      <c r="N151" s="15"/>
      <c r="O151" s="15"/>
      <c r="P151" s="15"/>
    </row>
    <row r="152" spans="1:16">
      <c r="A152" s="47" t="s">
        <v>75</v>
      </c>
      <c r="B152" s="48" t="s">
        <v>14</v>
      </c>
      <c r="C152" s="125">
        <v>2E-3</v>
      </c>
      <c r="D152" s="6">
        <v>2.0000000000000001E-4</v>
      </c>
      <c r="E152" s="109"/>
      <c r="F152" s="15"/>
      <c r="G152" s="109"/>
      <c r="H152" s="15"/>
      <c r="I152" s="109" t="s">
        <v>291</v>
      </c>
      <c r="J152" s="15"/>
      <c r="K152" s="15"/>
      <c r="L152" s="15"/>
      <c r="M152" s="15"/>
      <c r="N152" s="15"/>
      <c r="O152" s="15"/>
      <c r="P152" s="15"/>
    </row>
    <row r="153" spans="1:16">
      <c r="A153" s="47" t="s">
        <v>76</v>
      </c>
      <c r="B153" s="48" t="s">
        <v>15</v>
      </c>
      <c r="C153" s="127">
        <v>0.05</v>
      </c>
      <c r="D153" s="6">
        <v>5.0000000000000001E-3</v>
      </c>
      <c r="E153" s="109"/>
      <c r="F153" s="15"/>
      <c r="G153" s="109"/>
      <c r="H153" s="15"/>
      <c r="I153" s="109" t="s">
        <v>252</v>
      </c>
      <c r="J153" s="15"/>
      <c r="K153" s="15"/>
      <c r="L153" s="15"/>
      <c r="M153" s="15"/>
      <c r="N153" s="15"/>
      <c r="O153" s="15"/>
      <c r="P153" s="15"/>
    </row>
    <row r="154" spans="1:16">
      <c r="A154" s="47" t="s">
        <v>77</v>
      </c>
      <c r="B154" s="48" t="s">
        <v>16</v>
      </c>
      <c r="C154" s="127">
        <v>0.04</v>
      </c>
      <c r="D154" s="6">
        <v>4.0000000000000001E-3</v>
      </c>
      <c r="E154" s="109"/>
      <c r="F154" s="15"/>
      <c r="G154" s="109"/>
      <c r="H154" s="15"/>
      <c r="I154" s="109" t="s">
        <v>290</v>
      </c>
      <c r="J154" s="15"/>
      <c r="K154" s="15"/>
      <c r="L154" s="15"/>
      <c r="M154" s="15"/>
      <c r="N154" s="15"/>
      <c r="O154" s="15"/>
      <c r="P154" s="15"/>
    </row>
    <row r="155" spans="1:16">
      <c r="A155" s="47" t="s">
        <v>78</v>
      </c>
      <c r="B155" s="48" t="s">
        <v>17</v>
      </c>
      <c r="C155" s="127">
        <v>0.02</v>
      </c>
      <c r="D155" s="6">
        <v>2E-3</v>
      </c>
      <c r="E155" s="109"/>
      <c r="F155" s="15"/>
      <c r="G155" s="109"/>
      <c r="H155" s="15"/>
      <c r="I155" s="109" t="s">
        <v>173</v>
      </c>
      <c r="J155" s="15"/>
      <c r="K155" s="15"/>
      <c r="L155" s="15"/>
      <c r="M155" s="15"/>
      <c r="N155" s="15"/>
      <c r="O155" s="15"/>
      <c r="P155" s="15"/>
    </row>
    <row r="156" spans="1:16">
      <c r="A156" s="47" t="s">
        <v>79</v>
      </c>
      <c r="B156" s="48" t="s">
        <v>53</v>
      </c>
      <c r="C156" s="127">
        <v>0.01</v>
      </c>
      <c r="D156" s="6">
        <v>1E-3</v>
      </c>
      <c r="E156" s="109"/>
      <c r="F156" s="15"/>
      <c r="G156" s="109"/>
      <c r="H156" s="15"/>
      <c r="I156" s="109" t="s">
        <v>273</v>
      </c>
      <c r="J156" s="15"/>
      <c r="K156" s="15"/>
      <c r="L156" s="15"/>
      <c r="M156" s="15"/>
      <c r="N156" s="15"/>
      <c r="O156" s="15"/>
      <c r="P156" s="15"/>
    </row>
    <row r="157" spans="1:16">
      <c r="A157" s="47" t="s">
        <v>80</v>
      </c>
      <c r="B157" s="48" t="s">
        <v>54</v>
      </c>
      <c r="C157" s="127">
        <v>0.01</v>
      </c>
      <c r="D157" s="6">
        <v>1E-3</v>
      </c>
      <c r="E157" s="109"/>
      <c r="F157" s="15"/>
      <c r="G157" s="109"/>
      <c r="H157" s="15"/>
      <c r="I157" s="109" t="s">
        <v>273</v>
      </c>
      <c r="J157" s="15"/>
      <c r="K157" s="15"/>
      <c r="L157" s="15"/>
      <c r="M157" s="15"/>
      <c r="N157" s="15"/>
      <c r="O157" s="15"/>
      <c r="P157" s="15"/>
    </row>
    <row r="158" spans="1:16">
      <c r="A158" s="47" t="s">
        <v>81</v>
      </c>
      <c r="B158" s="48" t="s">
        <v>55</v>
      </c>
      <c r="C158" s="127">
        <v>0.01</v>
      </c>
      <c r="D158" s="6">
        <v>1E-3</v>
      </c>
      <c r="E158" s="109"/>
      <c r="F158" s="15"/>
      <c r="G158" s="109"/>
      <c r="H158" s="15"/>
      <c r="I158" s="109" t="s">
        <v>273</v>
      </c>
      <c r="J158" s="15"/>
      <c r="K158" s="15"/>
      <c r="L158" s="15"/>
      <c r="M158" s="15"/>
      <c r="N158" s="15"/>
      <c r="O158" s="15"/>
      <c r="P158" s="15"/>
    </row>
    <row r="159" spans="1:16">
      <c r="A159" s="1" t="s">
        <v>82</v>
      </c>
      <c r="B159" s="2" t="s">
        <v>18</v>
      </c>
      <c r="C159" s="128">
        <v>0.6</v>
      </c>
      <c r="D159" s="6">
        <v>0.06</v>
      </c>
      <c r="E159" s="109"/>
      <c r="F159" s="15"/>
      <c r="G159" s="109"/>
      <c r="H159" s="15"/>
      <c r="I159" s="109"/>
      <c r="J159" s="15"/>
      <c r="K159" s="15"/>
      <c r="L159" s="15"/>
      <c r="M159" s="15"/>
      <c r="N159" s="15"/>
      <c r="O159" s="15"/>
      <c r="P159" s="15"/>
    </row>
    <row r="160" spans="1:16">
      <c r="A160" s="1" t="s">
        <v>83</v>
      </c>
      <c r="B160" s="2" t="s">
        <v>19</v>
      </c>
      <c r="C160" s="127">
        <v>0.02</v>
      </c>
      <c r="D160" s="6">
        <v>2E-3</v>
      </c>
      <c r="E160" s="109"/>
      <c r="F160" s="15"/>
      <c r="G160" s="109"/>
      <c r="H160" s="15"/>
      <c r="I160" s="109"/>
      <c r="J160" s="15"/>
      <c r="K160" s="15"/>
      <c r="L160" s="15"/>
      <c r="M160" s="15"/>
      <c r="N160" s="15"/>
      <c r="O160" s="15"/>
      <c r="P160" s="15"/>
    </row>
    <row r="161" spans="1:16">
      <c r="A161" s="1" t="s">
        <v>84</v>
      </c>
      <c r="B161" s="2" t="s">
        <v>20</v>
      </c>
      <c r="C161" s="127">
        <v>0.06</v>
      </c>
      <c r="D161" s="6">
        <v>1E-3</v>
      </c>
      <c r="E161" s="109"/>
      <c r="F161" s="15"/>
      <c r="G161" s="109"/>
      <c r="H161" s="15"/>
      <c r="I161" s="109"/>
      <c r="J161" s="15"/>
      <c r="K161" s="15"/>
      <c r="L161" s="15"/>
      <c r="M161" s="15"/>
      <c r="N161" s="15"/>
      <c r="O161" s="15"/>
      <c r="P161" s="15"/>
    </row>
    <row r="162" spans="1:16">
      <c r="A162" s="1" t="s">
        <v>85</v>
      </c>
      <c r="B162" s="2" t="s">
        <v>21</v>
      </c>
      <c r="C162" s="127">
        <v>0.03</v>
      </c>
      <c r="D162" s="6">
        <v>3.0000000000000001E-3</v>
      </c>
      <c r="E162" s="109"/>
      <c r="F162" s="15"/>
      <c r="G162" s="109"/>
      <c r="H162" s="15"/>
      <c r="I162" s="109"/>
      <c r="J162" s="15"/>
      <c r="K162" s="15"/>
      <c r="L162" s="15"/>
      <c r="M162" s="15"/>
      <c r="N162" s="15"/>
      <c r="O162" s="15"/>
      <c r="P162" s="15"/>
    </row>
    <row r="163" spans="1:16">
      <c r="A163" s="1" t="s">
        <v>86</v>
      </c>
      <c r="B163" s="2" t="s">
        <v>56</v>
      </c>
      <c r="C163" s="128">
        <v>0.1</v>
      </c>
      <c r="D163" s="6">
        <v>1E-3</v>
      </c>
      <c r="E163" s="109"/>
      <c r="F163" s="15"/>
      <c r="G163" s="109"/>
      <c r="H163" s="15"/>
      <c r="I163" s="109"/>
      <c r="J163" s="15"/>
      <c r="K163" s="15"/>
      <c r="L163" s="15"/>
      <c r="M163" s="15"/>
      <c r="N163" s="15"/>
      <c r="O163" s="15"/>
      <c r="P163" s="15"/>
    </row>
    <row r="164" spans="1:16">
      <c r="A164" s="1" t="s">
        <v>87</v>
      </c>
      <c r="B164" s="2" t="s">
        <v>22</v>
      </c>
      <c r="C164" s="127">
        <v>0.01</v>
      </c>
      <c r="D164" s="6">
        <v>1E-3</v>
      </c>
      <c r="E164" s="109"/>
      <c r="F164" s="15"/>
      <c r="G164" s="109"/>
      <c r="H164" s="15"/>
      <c r="I164" s="109"/>
      <c r="J164" s="15"/>
      <c r="K164" s="15"/>
      <c r="L164" s="15"/>
      <c r="M164" s="15"/>
      <c r="N164" s="15"/>
      <c r="O164" s="15"/>
      <c r="P164" s="15"/>
    </row>
    <row r="165" spans="1:16">
      <c r="A165" s="1" t="s">
        <v>88</v>
      </c>
      <c r="B165" s="2" t="s">
        <v>23</v>
      </c>
      <c r="C165" s="128">
        <v>0.1</v>
      </c>
      <c r="D165" s="6">
        <v>1E-3</v>
      </c>
      <c r="E165" s="109"/>
      <c r="F165" s="15"/>
      <c r="G165" s="109"/>
      <c r="H165" s="15"/>
      <c r="I165" s="109"/>
      <c r="J165" s="15"/>
      <c r="K165" s="15"/>
      <c r="L165" s="15"/>
      <c r="M165" s="15"/>
      <c r="N165" s="15"/>
      <c r="O165" s="15"/>
      <c r="P165" s="15"/>
    </row>
    <row r="166" spans="1:16">
      <c r="A166" s="1" t="s">
        <v>89</v>
      </c>
      <c r="B166" s="2" t="s">
        <v>24</v>
      </c>
      <c r="C166" s="127">
        <v>0.03</v>
      </c>
      <c r="D166" s="6">
        <v>3.0000000000000001E-3</v>
      </c>
      <c r="E166" s="109"/>
      <c r="F166" s="15"/>
      <c r="G166" s="109"/>
      <c r="H166" s="15"/>
      <c r="I166" s="109"/>
      <c r="J166" s="15"/>
      <c r="K166" s="15"/>
      <c r="L166" s="15"/>
      <c r="M166" s="15"/>
      <c r="N166" s="15"/>
      <c r="O166" s="15"/>
      <c r="P166" s="15"/>
    </row>
    <row r="167" spans="1:16">
      <c r="A167" s="1" t="s">
        <v>90</v>
      </c>
      <c r="B167" s="2" t="s">
        <v>57</v>
      </c>
      <c r="C167" s="127">
        <v>0.03</v>
      </c>
      <c r="D167" s="6">
        <v>1E-3</v>
      </c>
      <c r="E167" s="109"/>
      <c r="F167" s="15"/>
      <c r="G167" s="109"/>
      <c r="H167" s="15"/>
      <c r="I167" s="109"/>
      <c r="J167" s="15"/>
      <c r="K167" s="15"/>
      <c r="L167" s="15"/>
      <c r="M167" s="15"/>
      <c r="N167" s="15"/>
      <c r="O167" s="15"/>
      <c r="P167" s="15"/>
    </row>
    <row r="168" spans="1:16">
      <c r="A168" s="1" t="s">
        <v>91</v>
      </c>
      <c r="B168" s="2" t="s">
        <v>58</v>
      </c>
      <c r="C168" s="127">
        <v>0.09</v>
      </c>
      <c r="D168" s="6">
        <v>1E-3</v>
      </c>
      <c r="E168" s="109"/>
      <c r="F168" s="15"/>
      <c r="G168" s="109"/>
      <c r="H168" s="15"/>
      <c r="I168" s="109"/>
      <c r="J168" s="15"/>
      <c r="K168" s="15"/>
      <c r="L168" s="15"/>
      <c r="M168" s="15"/>
      <c r="N168" s="15"/>
      <c r="O168" s="15"/>
      <c r="P168" s="15"/>
    </row>
    <row r="169" spans="1:16">
      <c r="A169" s="1" t="s">
        <v>92</v>
      </c>
      <c r="B169" s="2" t="s">
        <v>25</v>
      </c>
      <c r="C169" s="127">
        <v>0.08</v>
      </c>
      <c r="D169" s="6">
        <v>8.0000000000000002E-3</v>
      </c>
      <c r="E169" s="109"/>
      <c r="F169" s="15"/>
      <c r="G169" s="109"/>
      <c r="H169" s="15"/>
      <c r="I169" s="109"/>
      <c r="J169" s="15"/>
      <c r="K169" s="15"/>
      <c r="L169" s="15"/>
      <c r="M169" s="15"/>
      <c r="N169" s="15"/>
      <c r="O169" s="15"/>
      <c r="P169" s="15"/>
    </row>
    <row r="170" spans="1:16">
      <c r="A170" s="47" t="s">
        <v>93</v>
      </c>
      <c r="B170" s="48" t="s">
        <v>26</v>
      </c>
      <c r="C170" s="128">
        <v>1</v>
      </c>
      <c r="D170" s="6">
        <v>0.01</v>
      </c>
      <c r="E170" s="109"/>
      <c r="F170" s="15"/>
      <c r="G170" s="109"/>
      <c r="H170" s="15"/>
      <c r="I170" s="109" t="s">
        <v>292</v>
      </c>
      <c r="J170" s="15"/>
      <c r="K170" s="15"/>
      <c r="L170" s="15"/>
      <c r="M170" s="15"/>
      <c r="N170" s="15"/>
      <c r="O170" s="15"/>
      <c r="P170" s="15"/>
    </row>
    <row r="171" spans="1:16">
      <c r="A171" s="47" t="s">
        <v>94</v>
      </c>
      <c r="B171" s="48" t="s">
        <v>27</v>
      </c>
      <c r="C171" s="128">
        <v>0.2</v>
      </c>
      <c r="D171" s="6">
        <v>0.02</v>
      </c>
      <c r="E171" s="109"/>
      <c r="F171" s="15"/>
      <c r="G171" s="109"/>
      <c r="H171" s="15"/>
      <c r="I171" s="109" t="s">
        <v>301</v>
      </c>
      <c r="J171" s="15"/>
      <c r="K171" s="15"/>
      <c r="L171" s="15"/>
      <c r="M171" s="15"/>
      <c r="N171" s="15"/>
      <c r="O171" s="15"/>
      <c r="P171" s="15"/>
    </row>
    <row r="172" spans="1:16">
      <c r="A172" s="47" t="s">
        <v>95</v>
      </c>
      <c r="B172" s="48" t="s">
        <v>28</v>
      </c>
      <c r="C172" s="128">
        <v>0.3</v>
      </c>
      <c r="D172" s="6">
        <v>0.03</v>
      </c>
      <c r="E172" s="109"/>
      <c r="F172" s="15"/>
      <c r="G172" s="109"/>
      <c r="H172" s="15"/>
      <c r="I172" s="109" t="s">
        <v>293</v>
      </c>
      <c r="J172" s="15"/>
      <c r="K172" s="15"/>
      <c r="L172" s="15"/>
      <c r="M172" s="15"/>
      <c r="N172" s="15"/>
      <c r="O172" s="15"/>
      <c r="P172" s="15"/>
    </row>
    <row r="173" spans="1:16">
      <c r="A173" s="47" t="s">
        <v>96</v>
      </c>
      <c r="B173" s="48" t="s">
        <v>29</v>
      </c>
      <c r="C173" s="128">
        <v>1</v>
      </c>
      <c r="D173" s="6">
        <v>0.01</v>
      </c>
      <c r="E173" s="109"/>
      <c r="F173" s="15"/>
      <c r="G173" s="109"/>
      <c r="H173" s="15"/>
      <c r="I173" s="109" t="s">
        <v>292</v>
      </c>
      <c r="J173" s="15"/>
      <c r="K173" s="15"/>
      <c r="L173" s="15"/>
      <c r="M173" s="15"/>
      <c r="N173" s="15"/>
      <c r="O173" s="15"/>
      <c r="P173" s="15"/>
    </row>
    <row r="174" spans="1:16">
      <c r="A174" s="47" t="s">
        <v>97</v>
      </c>
      <c r="B174" s="48" t="s">
        <v>30</v>
      </c>
      <c r="C174" s="124">
        <v>200</v>
      </c>
      <c r="D174" s="6">
        <v>0.1</v>
      </c>
      <c r="E174" s="109"/>
      <c r="F174" s="15"/>
      <c r="G174" s="109"/>
      <c r="H174" s="15"/>
      <c r="I174" s="109">
        <v>46</v>
      </c>
      <c r="J174" s="15"/>
      <c r="K174" s="15"/>
      <c r="L174" s="15"/>
      <c r="M174" s="15"/>
      <c r="N174" s="15"/>
      <c r="O174" s="15"/>
      <c r="P174" s="15"/>
    </row>
    <row r="175" spans="1:16">
      <c r="A175" s="47" t="s">
        <v>98</v>
      </c>
      <c r="B175" s="48" t="s">
        <v>31</v>
      </c>
      <c r="C175" s="127">
        <v>0.05</v>
      </c>
      <c r="D175" s="6">
        <v>5.0000000000000001E-3</v>
      </c>
      <c r="E175" s="109"/>
      <c r="F175" s="15"/>
      <c r="G175" s="109"/>
      <c r="H175" s="15"/>
      <c r="I175" s="109" t="s">
        <v>252</v>
      </c>
      <c r="J175" s="15"/>
      <c r="K175" s="15"/>
      <c r="L175" s="15"/>
      <c r="M175" s="15"/>
      <c r="N175" s="15"/>
      <c r="O175" s="15"/>
      <c r="P175" s="15"/>
    </row>
    <row r="176" spans="1:16">
      <c r="A176" s="47" t="s">
        <v>99</v>
      </c>
      <c r="B176" s="48" t="s">
        <v>32</v>
      </c>
      <c r="C176" s="124">
        <v>200</v>
      </c>
      <c r="D176" s="6">
        <v>1</v>
      </c>
      <c r="E176" s="109"/>
      <c r="F176" s="15"/>
      <c r="G176" s="109"/>
      <c r="H176" s="15"/>
      <c r="I176" s="121">
        <v>1.7</v>
      </c>
      <c r="J176" s="15"/>
      <c r="K176" s="15"/>
      <c r="L176" s="15"/>
      <c r="M176" s="15"/>
      <c r="N176" s="15"/>
      <c r="O176" s="15"/>
      <c r="P176" s="15"/>
    </row>
    <row r="177" spans="1:16">
      <c r="A177" s="47" t="s">
        <v>100</v>
      </c>
      <c r="B177" s="48" t="s">
        <v>33</v>
      </c>
      <c r="C177" s="124">
        <v>300</v>
      </c>
      <c r="D177" s="6">
        <v>1</v>
      </c>
      <c r="E177" s="109"/>
      <c r="F177" s="15"/>
      <c r="G177" s="109"/>
      <c r="H177" s="15"/>
      <c r="I177" s="109">
        <v>4.3</v>
      </c>
      <c r="J177" s="15"/>
      <c r="K177" s="15"/>
      <c r="L177" s="15"/>
      <c r="M177" s="15"/>
      <c r="N177" s="15"/>
      <c r="O177" s="15"/>
      <c r="P177" s="15"/>
    </row>
    <row r="178" spans="1:16">
      <c r="A178" s="47" t="s">
        <v>101</v>
      </c>
      <c r="B178" s="48" t="s">
        <v>34</v>
      </c>
      <c r="C178" s="124">
        <v>500</v>
      </c>
      <c r="D178" s="6">
        <v>20</v>
      </c>
      <c r="E178" s="109"/>
      <c r="F178" s="15"/>
      <c r="G178" s="109"/>
      <c r="H178" s="15"/>
      <c r="I178" s="109">
        <v>160</v>
      </c>
      <c r="J178" s="15"/>
      <c r="K178" s="15"/>
      <c r="L178" s="15"/>
      <c r="M178" s="15"/>
      <c r="N178" s="15"/>
      <c r="O178" s="15"/>
      <c r="P178" s="15"/>
    </row>
    <row r="179" spans="1:16">
      <c r="A179" s="47" t="s">
        <v>102</v>
      </c>
      <c r="B179" s="48" t="s">
        <v>35</v>
      </c>
      <c r="C179" s="128">
        <v>0.2</v>
      </c>
      <c r="D179" s="6">
        <v>0.02</v>
      </c>
      <c r="E179" s="109"/>
      <c r="F179" s="15"/>
      <c r="G179" s="109"/>
      <c r="H179" s="15"/>
      <c r="I179" s="109" t="s">
        <v>233</v>
      </c>
      <c r="J179" s="15"/>
      <c r="K179" s="15"/>
      <c r="L179" s="15"/>
      <c r="M179" s="15"/>
      <c r="N179" s="15"/>
      <c r="O179" s="15"/>
      <c r="P179" s="15"/>
    </row>
    <row r="180" spans="1:16">
      <c r="A180" s="47" t="s">
        <v>103</v>
      </c>
      <c r="B180" s="48" t="s">
        <v>59</v>
      </c>
      <c r="C180" s="129">
        <v>1.0000000000000001E-5</v>
      </c>
      <c r="D180" s="6">
        <v>9.9999999999999995E-7</v>
      </c>
      <c r="E180" s="109"/>
      <c r="F180" s="15"/>
      <c r="G180" s="109"/>
      <c r="H180" s="15"/>
      <c r="I180" s="109" t="s">
        <v>294</v>
      </c>
      <c r="J180" s="15"/>
      <c r="K180" s="15"/>
      <c r="L180" s="15"/>
      <c r="M180" s="15"/>
      <c r="N180" s="15"/>
      <c r="O180" s="15"/>
      <c r="P180" s="15"/>
    </row>
    <row r="181" spans="1:16">
      <c r="A181" s="47" t="s">
        <v>104</v>
      </c>
      <c r="B181" s="48" t="s">
        <v>36</v>
      </c>
      <c r="C181" s="129">
        <v>1.0000000000000001E-5</v>
      </c>
      <c r="D181" s="6">
        <v>9.9999999999999995E-7</v>
      </c>
      <c r="E181" s="109"/>
      <c r="F181" s="15"/>
      <c r="G181" s="109"/>
      <c r="H181" s="15"/>
      <c r="I181" s="109" t="s">
        <v>294</v>
      </c>
      <c r="J181" s="15"/>
      <c r="K181" s="15"/>
      <c r="L181" s="15"/>
      <c r="M181" s="15"/>
      <c r="N181" s="15"/>
      <c r="O181" s="15"/>
      <c r="P181" s="15"/>
    </row>
    <row r="182" spans="1:16">
      <c r="A182" s="47" t="s">
        <v>105</v>
      </c>
      <c r="B182" s="48" t="s">
        <v>37</v>
      </c>
      <c r="C182" s="127">
        <v>0.02</v>
      </c>
      <c r="D182" s="6">
        <v>2E-3</v>
      </c>
      <c r="E182" s="109"/>
      <c r="F182" s="15"/>
      <c r="G182" s="109"/>
      <c r="H182" s="15"/>
      <c r="I182" s="109" t="s">
        <v>173</v>
      </c>
      <c r="J182" s="15"/>
      <c r="K182" s="15"/>
      <c r="L182" s="15"/>
      <c r="M182" s="15"/>
      <c r="N182" s="15"/>
      <c r="O182" s="15"/>
      <c r="P182" s="15"/>
    </row>
    <row r="183" spans="1:16">
      <c r="A183" s="47" t="s">
        <v>106</v>
      </c>
      <c r="B183" s="48" t="s">
        <v>38</v>
      </c>
      <c r="C183" s="125">
        <v>5.0000000000000001E-3</v>
      </c>
      <c r="D183" s="6">
        <v>5.0000000000000001E-4</v>
      </c>
      <c r="E183" s="109"/>
      <c r="F183" s="15"/>
      <c r="G183" s="109"/>
      <c r="H183" s="15"/>
      <c r="I183" s="109" t="s">
        <v>178</v>
      </c>
      <c r="J183" s="15"/>
      <c r="K183" s="15"/>
      <c r="L183" s="15"/>
      <c r="M183" s="15"/>
      <c r="N183" s="15"/>
      <c r="O183" s="15"/>
      <c r="P183" s="15"/>
    </row>
    <row r="184" spans="1:16">
      <c r="A184" s="47" t="s">
        <v>107</v>
      </c>
      <c r="B184" s="48" t="s">
        <v>39</v>
      </c>
      <c r="C184" s="124">
        <v>3</v>
      </c>
      <c r="D184" s="6">
        <v>0.3</v>
      </c>
      <c r="E184" s="109"/>
      <c r="F184" s="15"/>
      <c r="G184" s="109"/>
      <c r="H184" s="15"/>
      <c r="I184" s="109">
        <v>0.3</v>
      </c>
      <c r="J184" s="15"/>
      <c r="K184" s="15"/>
      <c r="L184" s="15"/>
      <c r="M184" s="15"/>
      <c r="N184" s="15"/>
      <c r="O184" s="15"/>
      <c r="P184" s="15"/>
    </row>
    <row r="185" spans="1:16">
      <c r="A185" s="43" t="s">
        <v>108</v>
      </c>
      <c r="B185" s="44" t="s">
        <v>40</v>
      </c>
      <c r="C185" s="3" t="s">
        <v>113</v>
      </c>
      <c r="D185" s="6"/>
      <c r="E185" s="109">
        <v>9.1999999999999993</v>
      </c>
      <c r="F185" s="15">
        <v>9.1999999999999993</v>
      </c>
      <c r="G185" s="109">
        <v>9.3000000000000007</v>
      </c>
      <c r="H185" s="15">
        <v>9.1999999999999993</v>
      </c>
      <c r="I185" s="109">
        <v>9.3000000000000007</v>
      </c>
      <c r="J185" s="15">
        <v>9.1999999999999993</v>
      </c>
      <c r="K185" s="15">
        <v>9.1</v>
      </c>
      <c r="L185" s="15">
        <v>9.1999999999999993</v>
      </c>
      <c r="M185" s="15">
        <v>9.3000000000000007</v>
      </c>
      <c r="N185" s="15">
        <v>9.1999999999999993</v>
      </c>
      <c r="O185" s="15">
        <v>9.5</v>
      </c>
      <c r="P185" s="15">
        <v>9.3000000000000007</v>
      </c>
    </row>
    <row r="186" spans="1:16">
      <c r="A186" s="1" t="s">
        <v>109</v>
      </c>
      <c r="B186" s="2" t="s">
        <v>41</v>
      </c>
      <c r="C186" s="3" t="s">
        <v>42</v>
      </c>
      <c r="D186" s="6"/>
      <c r="E186" s="109"/>
      <c r="F186" s="15"/>
      <c r="G186" s="109"/>
      <c r="H186" s="15"/>
      <c r="I186" s="109"/>
      <c r="J186" s="15"/>
      <c r="K186" s="15"/>
      <c r="L186" s="15"/>
      <c r="M186" s="15"/>
      <c r="N186" s="15"/>
      <c r="O186" s="15"/>
      <c r="P186" s="15"/>
    </row>
    <row r="187" spans="1:16">
      <c r="A187" s="47" t="s">
        <v>110</v>
      </c>
      <c r="B187" s="48" t="s">
        <v>43</v>
      </c>
      <c r="C187" s="3" t="s">
        <v>42</v>
      </c>
      <c r="D187" s="6"/>
      <c r="E187" s="109"/>
      <c r="F187" s="15"/>
      <c r="G187" s="109"/>
      <c r="H187" s="15"/>
      <c r="I187" s="109" t="s">
        <v>236</v>
      </c>
      <c r="J187" s="15"/>
      <c r="K187" s="15"/>
      <c r="L187" s="15"/>
      <c r="M187" s="15"/>
      <c r="N187" s="15"/>
      <c r="O187" s="15"/>
      <c r="P187" s="15"/>
    </row>
    <row r="188" spans="1:16">
      <c r="A188" s="47" t="s">
        <v>111</v>
      </c>
      <c r="B188" s="48" t="s">
        <v>44</v>
      </c>
      <c r="C188" s="3" t="s">
        <v>114</v>
      </c>
      <c r="D188" s="6">
        <v>0.5</v>
      </c>
      <c r="E188" s="109"/>
      <c r="F188" s="15"/>
      <c r="G188" s="109"/>
      <c r="H188" s="15"/>
      <c r="I188" s="109">
        <v>3.1</v>
      </c>
      <c r="J188" s="15"/>
      <c r="K188" s="15"/>
      <c r="L188" s="15"/>
      <c r="M188" s="15"/>
      <c r="N188" s="15"/>
      <c r="O188" s="15"/>
      <c r="P188" s="15"/>
    </row>
    <row r="189" spans="1:16">
      <c r="A189" s="47" t="s">
        <v>112</v>
      </c>
      <c r="B189" s="48" t="s">
        <v>45</v>
      </c>
      <c r="C189" s="3" t="s">
        <v>115</v>
      </c>
      <c r="D189" s="6">
        <v>0.1</v>
      </c>
      <c r="E189" s="109"/>
      <c r="F189" s="15"/>
      <c r="G189" s="109"/>
      <c r="H189" s="15"/>
      <c r="I189" s="109">
        <v>0.1</v>
      </c>
      <c r="J189" s="15"/>
      <c r="K189" s="15"/>
      <c r="L189" s="15"/>
      <c r="M189" s="15"/>
      <c r="N189" s="15"/>
      <c r="O189" s="15"/>
      <c r="P189" s="15"/>
    </row>
    <row r="190" spans="1:16">
      <c r="A190" s="1"/>
      <c r="B190" s="2" t="s">
        <v>61</v>
      </c>
      <c r="C190" s="2"/>
      <c r="D190" s="6"/>
      <c r="E190" s="109" t="s">
        <v>254</v>
      </c>
      <c r="F190" s="109" t="s">
        <v>254</v>
      </c>
      <c r="G190" s="109" t="s">
        <v>254</v>
      </c>
      <c r="H190" s="109" t="s">
        <v>254</v>
      </c>
      <c r="I190" s="109" t="s">
        <v>310</v>
      </c>
      <c r="J190" s="109" t="s">
        <v>254</v>
      </c>
      <c r="K190" s="109" t="s">
        <v>254</v>
      </c>
      <c r="L190" s="109" t="s">
        <v>254</v>
      </c>
      <c r="M190" s="109" t="s">
        <v>254</v>
      </c>
      <c r="N190" s="15" t="s">
        <v>254</v>
      </c>
      <c r="O190" s="15" t="s">
        <v>254</v>
      </c>
      <c r="P190" s="15" t="s">
        <v>254</v>
      </c>
    </row>
    <row r="191" spans="1:16">
      <c r="A191" s="36"/>
      <c r="B191" s="37"/>
      <c r="C191" s="37"/>
      <c r="D191" s="38"/>
      <c r="E191" s="116"/>
      <c r="F191" s="39"/>
      <c r="G191" s="40"/>
      <c r="H191" s="40"/>
      <c r="I191" s="40"/>
      <c r="J191" s="40"/>
      <c r="K191" s="40"/>
      <c r="L191" s="39"/>
      <c r="M191" s="40"/>
      <c r="N191" s="40"/>
      <c r="O191" s="40"/>
      <c r="P191" s="103"/>
    </row>
    <row r="192" spans="1:16">
      <c r="A192" s="1"/>
      <c r="B192" s="2" t="s">
        <v>262</v>
      </c>
      <c r="C192" s="4"/>
      <c r="D192" s="6"/>
      <c r="E192" s="96"/>
      <c r="F192" s="17"/>
      <c r="G192" s="17"/>
      <c r="H192" s="17"/>
      <c r="I192" s="17">
        <v>0</v>
      </c>
      <c r="J192" s="17"/>
      <c r="K192" s="17"/>
      <c r="L192" s="17"/>
      <c r="M192" s="17"/>
      <c r="N192" s="17"/>
      <c r="O192" s="17"/>
      <c r="P192" s="17"/>
    </row>
    <row r="193" spans="1:16">
      <c r="A193" s="1"/>
      <c r="B193" s="2" t="s">
        <v>263</v>
      </c>
      <c r="C193" s="4"/>
      <c r="D193" s="6"/>
      <c r="E193" s="6"/>
      <c r="F193" s="17"/>
      <c r="G193" s="17"/>
      <c r="H193" s="17"/>
      <c r="I193" s="109" t="s">
        <v>317</v>
      </c>
      <c r="J193" s="15"/>
      <c r="K193" s="15"/>
      <c r="L193" s="17"/>
      <c r="M193" s="17"/>
      <c r="N193" s="17"/>
      <c r="O193" s="17"/>
      <c r="P193" s="17"/>
    </row>
    <row r="194" spans="1:16">
      <c r="A194" s="1"/>
      <c r="B194" s="2" t="s">
        <v>264</v>
      </c>
      <c r="C194" s="4"/>
      <c r="D194" s="6"/>
      <c r="E194" s="96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</row>
    <row r="195" spans="1:16">
      <c r="A195" s="1"/>
      <c r="B195" s="2" t="s">
        <v>265</v>
      </c>
      <c r="C195" s="4"/>
      <c r="D195" s="6"/>
      <c r="E195" s="96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</row>
    <row r="196" spans="1:16">
      <c r="A196" s="1"/>
      <c r="B196" s="2" t="s">
        <v>243</v>
      </c>
      <c r="C196" s="4" t="s">
        <v>261</v>
      </c>
      <c r="D196" s="6"/>
      <c r="E196" s="96"/>
      <c r="F196" s="17"/>
      <c r="G196" s="17"/>
      <c r="H196" s="17"/>
      <c r="I196" s="15" t="s">
        <v>299</v>
      </c>
      <c r="J196" s="17"/>
      <c r="K196" s="17"/>
      <c r="L196" s="17"/>
      <c r="M196" s="17"/>
      <c r="N196" s="17"/>
      <c r="O196" s="17"/>
      <c r="P196" s="17"/>
    </row>
    <row r="197" spans="1:16">
      <c r="A197" s="36"/>
      <c r="B197" s="37"/>
      <c r="C197" s="41"/>
      <c r="D197" s="38"/>
      <c r="E197" s="117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</row>
    <row r="198" spans="1:16">
      <c r="A198" s="7"/>
      <c r="B198" s="60" t="s">
        <v>138</v>
      </c>
      <c r="C198" s="57"/>
      <c r="E198" s="35">
        <f t="shared" ref="E198:M198" si="11">IF(E131=0,"",E131)</f>
        <v>45398</v>
      </c>
      <c r="F198" s="35">
        <f t="shared" si="11"/>
        <v>45433</v>
      </c>
      <c r="G198" s="97">
        <f t="shared" si="11"/>
        <v>45461</v>
      </c>
      <c r="H198" s="97">
        <f t="shared" si="11"/>
        <v>45496</v>
      </c>
      <c r="I198" s="35">
        <f t="shared" si="11"/>
        <v>45531</v>
      </c>
      <c r="J198" s="35">
        <f t="shared" si="11"/>
        <v>45553</v>
      </c>
      <c r="K198" s="35">
        <f t="shared" si="11"/>
        <v>45582</v>
      </c>
      <c r="L198" s="35">
        <f t="shared" si="11"/>
        <v>45615</v>
      </c>
      <c r="M198" s="97">
        <f t="shared" si="11"/>
        <v>46008</v>
      </c>
      <c r="N198" s="35">
        <v>45678</v>
      </c>
      <c r="O198" s="35">
        <v>45706</v>
      </c>
      <c r="P198" s="35">
        <v>45734</v>
      </c>
    </row>
    <row r="199" spans="1:16">
      <c r="A199" s="1"/>
      <c r="B199" s="24" t="s">
        <v>48</v>
      </c>
      <c r="C199" s="25" t="s">
        <v>235</v>
      </c>
      <c r="D199" s="61" t="s">
        <v>159</v>
      </c>
      <c r="E199" s="25" t="s">
        <v>255</v>
      </c>
      <c r="F199" s="27" t="s">
        <v>272</v>
      </c>
      <c r="G199" s="27" t="s">
        <v>284</v>
      </c>
      <c r="H199" s="25" t="s">
        <v>288</v>
      </c>
      <c r="I199" s="27" t="s">
        <v>311</v>
      </c>
      <c r="J199" s="64" t="s">
        <v>319</v>
      </c>
      <c r="K199" s="64" t="s">
        <v>326</v>
      </c>
      <c r="L199" s="27" t="s">
        <v>158</v>
      </c>
      <c r="M199" s="27" t="s">
        <v>158</v>
      </c>
      <c r="N199" s="27" t="s">
        <v>329</v>
      </c>
      <c r="O199" s="27" t="s">
        <v>329</v>
      </c>
      <c r="P199" s="27" t="s">
        <v>329</v>
      </c>
    </row>
    <row r="200" spans="1:16">
      <c r="A200" s="1"/>
      <c r="B200" s="18" t="s">
        <v>50</v>
      </c>
      <c r="C200" s="19" t="s">
        <v>51</v>
      </c>
      <c r="D200" s="20"/>
      <c r="E200" s="65">
        <v>21</v>
      </c>
      <c r="F200" s="31">
        <v>24.5</v>
      </c>
      <c r="G200" s="31">
        <v>19</v>
      </c>
      <c r="H200" s="31">
        <v>32</v>
      </c>
      <c r="I200" s="31">
        <v>32</v>
      </c>
      <c r="J200" s="65">
        <v>31.2</v>
      </c>
      <c r="K200" s="65">
        <v>21.2</v>
      </c>
      <c r="L200" s="31">
        <v>9</v>
      </c>
      <c r="M200" s="31">
        <v>4</v>
      </c>
      <c r="N200" s="31">
        <v>6.5</v>
      </c>
      <c r="O200" s="31">
        <v>0.7</v>
      </c>
      <c r="P200" s="31">
        <v>8</v>
      </c>
    </row>
    <row r="201" spans="1:16">
      <c r="A201" s="1"/>
      <c r="B201" s="21" t="s">
        <v>52</v>
      </c>
      <c r="C201" s="22" t="s">
        <v>51</v>
      </c>
      <c r="D201" s="23"/>
      <c r="E201" s="66">
        <v>18</v>
      </c>
      <c r="F201" s="33">
        <v>18.399999999999999</v>
      </c>
      <c r="G201" s="33">
        <v>21.4</v>
      </c>
      <c r="H201" s="33">
        <v>21.4</v>
      </c>
      <c r="I201" s="33">
        <v>23</v>
      </c>
      <c r="J201" s="66">
        <v>23.5</v>
      </c>
      <c r="K201" s="66">
        <v>19.399999999999999</v>
      </c>
      <c r="L201" s="33">
        <v>16.600000000000001</v>
      </c>
      <c r="M201" s="33">
        <v>13.6</v>
      </c>
      <c r="N201" s="33">
        <v>13.5</v>
      </c>
      <c r="O201" s="33">
        <v>11.5</v>
      </c>
      <c r="P201" s="33">
        <v>11.9</v>
      </c>
    </row>
    <row r="202" spans="1:16">
      <c r="A202" s="1"/>
      <c r="B202" s="6" t="s">
        <v>137</v>
      </c>
      <c r="C202" s="6"/>
      <c r="D202" s="6"/>
      <c r="E202" s="35" t="str">
        <f>E68</f>
        <v>曇</v>
      </c>
      <c r="F202" s="35" t="str">
        <f>F68</f>
        <v>晴</v>
      </c>
      <c r="G202" s="35" t="str">
        <f>G68</f>
        <v>雨</v>
      </c>
      <c r="H202" s="35" t="str">
        <f>H68</f>
        <v>晴</v>
      </c>
      <c r="I202" s="35" t="s">
        <v>313</v>
      </c>
      <c r="J202" s="35" t="s">
        <v>271</v>
      </c>
      <c r="K202" s="35" t="s">
        <v>271</v>
      </c>
      <c r="L202" s="35" t="s">
        <v>271</v>
      </c>
      <c r="M202" s="35" t="str">
        <f t="shared" ref="M202" si="12">IF(M135=0,"",M135)</f>
        <v>晴</v>
      </c>
      <c r="N202" s="35" t="s">
        <v>330</v>
      </c>
      <c r="O202" s="35" t="s">
        <v>330</v>
      </c>
      <c r="P202" s="35" t="s">
        <v>321</v>
      </c>
    </row>
    <row r="203" spans="1:16">
      <c r="H203" s="98"/>
      <c r="O203" s="105"/>
      <c r="P203" s="105"/>
    </row>
    <row r="204" spans="1:16" ht="13.15" customHeight="1">
      <c r="A204" s="140" t="s">
        <v>143</v>
      </c>
      <c r="B204" s="7" t="s">
        <v>156</v>
      </c>
      <c r="C204" s="7"/>
      <c r="D204" s="7" t="s">
        <v>139</v>
      </c>
      <c r="E204" s="114">
        <f t="shared" ref="E204" si="13">SUBTOTAL(3,E206:E256)</f>
        <v>2</v>
      </c>
      <c r="F204" s="7">
        <f t="shared" ref="F204:J204" si="14">SUBTOTAL(3,F206:F256)</f>
        <v>3</v>
      </c>
      <c r="G204" s="96">
        <f t="shared" si="14"/>
        <v>2</v>
      </c>
      <c r="H204" s="96">
        <f t="shared" si="14"/>
        <v>2</v>
      </c>
      <c r="I204" s="7">
        <f t="shared" si="14"/>
        <v>39</v>
      </c>
      <c r="J204" s="7">
        <f t="shared" si="14"/>
        <v>2</v>
      </c>
      <c r="K204" s="131">
        <f t="shared" ref="K204" si="15">SUBTOTAL(3,K206:K256)</f>
        <v>2</v>
      </c>
      <c r="L204" s="67">
        <f t="shared" ref="L204:M204" si="16">SUBTOTAL(3,L206:L256)</f>
        <v>2</v>
      </c>
      <c r="M204" s="96">
        <f t="shared" si="16"/>
        <v>2</v>
      </c>
      <c r="N204" s="69">
        <v>2</v>
      </c>
      <c r="O204" s="100">
        <v>2</v>
      </c>
      <c r="P204" s="100">
        <v>2</v>
      </c>
    </row>
    <row r="205" spans="1:16">
      <c r="A205" s="141"/>
      <c r="B205" s="7" t="s">
        <v>131</v>
      </c>
      <c r="C205" s="7" t="s">
        <v>132</v>
      </c>
      <c r="D205" s="7" t="s">
        <v>133</v>
      </c>
      <c r="E205" s="114" t="s">
        <v>117</v>
      </c>
      <c r="F205" s="7" t="s">
        <v>118</v>
      </c>
      <c r="G205" s="96" t="s">
        <v>119</v>
      </c>
      <c r="H205" s="96" t="s">
        <v>120</v>
      </c>
      <c r="I205" s="7" t="s">
        <v>121</v>
      </c>
      <c r="J205" s="7" t="s">
        <v>122</v>
      </c>
      <c r="K205" s="131" t="s">
        <v>123</v>
      </c>
      <c r="L205" s="67" t="s">
        <v>124</v>
      </c>
      <c r="M205" s="96" t="s">
        <v>125</v>
      </c>
      <c r="N205" s="69" t="s">
        <v>126</v>
      </c>
      <c r="O205" s="100" t="s">
        <v>127</v>
      </c>
      <c r="P205" s="100" t="s">
        <v>128</v>
      </c>
    </row>
    <row r="206" spans="1:16">
      <c r="A206" s="47" t="s">
        <v>62</v>
      </c>
      <c r="B206" s="48" t="s">
        <v>0</v>
      </c>
      <c r="C206" s="123">
        <v>100</v>
      </c>
      <c r="D206" s="6">
        <v>0</v>
      </c>
      <c r="E206" s="109"/>
      <c r="F206" s="15"/>
      <c r="G206" s="15"/>
      <c r="H206" s="15"/>
      <c r="I206" s="109">
        <v>0</v>
      </c>
      <c r="J206" s="15"/>
      <c r="K206" s="15"/>
      <c r="L206" s="15"/>
      <c r="M206" s="15"/>
      <c r="N206" s="15"/>
      <c r="O206" s="15"/>
      <c r="P206" s="15"/>
    </row>
    <row r="207" spans="1:16">
      <c r="A207" s="47" t="s">
        <v>63</v>
      </c>
      <c r="B207" s="48" t="s">
        <v>1</v>
      </c>
      <c r="C207" s="3" t="s">
        <v>2</v>
      </c>
      <c r="D207" s="6"/>
      <c r="E207" s="109"/>
      <c r="F207" s="15"/>
      <c r="G207" s="15"/>
      <c r="H207" s="15"/>
      <c r="I207" s="109" t="s">
        <v>197</v>
      </c>
      <c r="J207" s="15"/>
      <c r="K207" s="15"/>
      <c r="L207" s="15"/>
      <c r="M207" s="15"/>
      <c r="N207" s="15"/>
      <c r="O207" s="15"/>
      <c r="P207" s="15"/>
    </row>
    <row r="208" spans="1:16">
      <c r="A208" s="47" t="s">
        <v>64</v>
      </c>
      <c r="B208" s="48" t="s">
        <v>3</v>
      </c>
      <c r="C208" s="125">
        <v>3.0000000000000001E-3</v>
      </c>
      <c r="D208" s="6">
        <v>2.9999999999999997E-4</v>
      </c>
      <c r="E208" s="109"/>
      <c r="F208" s="15"/>
      <c r="G208" s="15"/>
      <c r="H208" s="15"/>
      <c r="I208" s="109" t="s">
        <v>167</v>
      </c>
      <c r="J208" s="15"/>
      <c r="K208" s="15"/>
      <c r="L208" s="15"/>
      <c r="M208" s="15"/>
      <c r="N208" s="15"/>
      <c r="O208" s="15"/>
      <c r="P208" s="15"/>
    </row>
    <row r="209" spans="1:16">
      <c r="A209" s="47" t="s">
        <v>65</v>
      </c>
      <c r="B209" s="48" t="s">
        <v>4</v>
      </c>
      <c r="C209" s="126">
        <v>5.0000000000000001E-4</v>
      </c>
      <c r="D209" s="6">
        <v>5.0000000000000002E-5</v>
      </c>
      <c r="E209" s="109"/>
      <c r="F209" s="15"/>
      <c r="G209" s="15"/>
      <c r="H209" s="15"/>
      <c r="I209" s="109" t="s">
        <v>168</v>
      </c>
      <c r="J209" s="15"/>
      <c r="K209" s="15"/>
      <c r="L209" s="15"/>
      <c r="M209" s="15"/>
      <c r="N209" s="15"/>
      <c r="O209" s="15"/>
      <c r="P209" s="15"/>
    </row>
    <row r="210" spans="1:16">
      <c r="A210" s="47" t="s">
        <v>66</v>
      </c>
      <c r="B210" s="48" t="s">
        <v>5</v>
      </c>
      <c r="C210" s="127">
        <v>0.01</v>
      </c>
      <c r="D210" s="6">
        <v>1E-3</v>
      </c>
      <c r="E210" s="109"/>
      <c r="F210" s="15"/>
      <c r="G210" s="15"/>
      <c r="H210" s="15"/>
      <c r="I210" s="109" t="s">
        <v>273</v>
      </c>
      <c r="J210" s="15"/>
      <c r="K210" s="15"/>
      <c r="L210" s="15"/>
      <c r="M210" s="15"/>
      <c r="N210" s="15"/>
      <c r="O210" s="15"/>
      <c r="P210" s="15"/>
    </row>
    <row r="211" spans="1:16">
      <c r="A211" s="47" t="s">
        <v>67</v>
      </c>
      <c r="B211" s="48" t="s">
        <v>6</v>
      </c>
      <c r="C211" s="127">
        <v>0.01</v>
      </c>
      <c r="D211" s="6">
        <v>1E-3</v>
      </c>
      <c r="E211" s="109"/>
      <c r="F211" s="15"/>
      <c r="G211" s="15"/>
      <c r="H211" s="15"/>
      <c r="I211" s="109" t="s">
        <v>273</v>
      </c>
      <c r="J211" s="15"/>
      <c r="K211" s="15"/>
      <c r="L211" s="15"/>
      <c r="M211" s="15"/>
      <c r="N211" s="15"/>
      <c r="O211" s="15"/>
      <c r="P211" s="15"/>
    </row>
    <row r="212" spans="1:16">
      <c r="A212" s="47" t="s">
        <v>68</v>
      </c>
      <c r="B212" s="48" t="s">
        <v>7</v>
      </c>
      <c r="C212" s="127">
        <v>0.01</v>
      </c>
      <c r="D212" s="6">
        <v>1E-3</v>
      </c>
      <c r="E212" s="109"/>
      <c r="F212" s="15"/>
      <c r="G212" s="15"/>
      <c r="H212" s="15"/>
      <c r="I212" s="109">
        <v>2E-3</v>
      </c>
      <c r="J212" s="15"/>
      <c r="K212" s="15"/>
      <c r="L212" s="15"/>
      <c r="M212" s="15"/>
      <c r="N212" s="15"/>
      <c r="O212" s="15"/>
      <c r="P212" s="15"/>
    </row>
    <row r="213" spans="1:16">
      <c r="A213" s="47" t="s">
        <v>69</v>
      </c>
      <c r="B213" s="48" t="s">
        <v>8</v>
      </c>
      <c r="C213" s="127">
        <v>0.05</v>
      </c>
      <c r="D213" s="6">
        <v>5.0000000000000001E-3</v>
      </c>
      <c r="E213" s="109"/>
      <c r="F213" s="15"/>
      <c r="G213" s="15"/>
      <c r="H213" s="15"/>
      <c r="I213" s="109" t="s">
        <v>173</v>
      </c>
      <c r="J213" s="15"/>
      <c r="K213" s="15"/>
      <c r="L213" s="15"/>
      <c r="M213" s="15"/>
      <c r="N213" s="15"/>
      <c r="O213" s="15"/>
      <c r="P213" s="15"/>
    </row>
    <row r="214" spans="1:16">
      <c r="A214" s="47" t="s">
        <v>70</v>
      </c>
      <c r="B214" s="48" t="s">
        <v>9</v>
      </c>
      <c r="C214" s="127">
        <v>0.04</v>
      </c>
      <c r="D214" s="6">
        <v>4.0000000000000001E-3</v>
      </c>
      <c r="E214" s="109"/>
      <c r="F214" s="15"/>
      <c r="G214" s="15"/>
      <c r="H214" s="15"/>
      <c r="I214" s="109" t="s">
        <v>290</v>
      </c>
      <c r="J214" s="15"/>
      <c r="K214" s="15"/>
      <c r="L214" s="15"/>
      <c r="M214" s="15"/>
      <c r="N214" s="15"/>
      <c r="O214" s="15"/>
      <c r="P214" s="15"/>
    </row>
    <row r="215" spans="1:16">
      <c r="A215" s="47" t="s">
        <v>71</v>
      </c>
      <c r="B215" s="48" t="s">
        <v>10</v>
      </c>
      <c r="C215" s="127">
        <v>0.01</v>
      </c>
      <c r="D215" s="6">
        <v>1E-3</v>
      </c>
      <c r="E215" s="109"/>
      <c r="F215" s="15"/>
      <c r="G215" s="15"/>
      <c r="H215" s="15"/>
      <c r="I215" s="109" t="s">
        <v>273</v>
      </c>
      <c r="J215" s="15"/>
      <c r="K215" s="15"/>
      <c r="L215" s="15"/>
      <c r="M215" s="15"/>
      <c r="N215" s="15"/>
      <c r="O215" s="15"/>
      <c r="P215" s="15"/>
    </row>
    <row r="216" spans="1:16">
      <c r="A216" s="47" t="s">
        <v>72</v>
      </c>
      <c r="B216" s="48" t="s">
        <v>11</v>
      </c>
      <c r="C216" s="124">
        <v>10</v>
      </c>
      <c r="D216" s="6">
        <v>0.02</v>
      </c>
      <c r="E216" s="109"/>
      <c r="F216" s="15"/>
      <c r="G216" s="15"/>
      <c r="H216" s="15"/>
      <c r="I216" s="109" t="s">
        <v>233</v>
      </c>
      <c r="J216" s="15"/>
      <c r="K216" s="15"/>
      <c r="L216" s="15"/>
      <c r="M216" s="15"/>
      <c r="N216" s="15"/>
      <c r="O216" s="15"/>
      <c r="P216" s="15"/>
    </row>
    <row r="217" spans="1:16">
      <c r="A217" s="43" t="s">
        <v>73</v>
      </c>
      <c r="B217" s="44" t="s">
        <v>12</v>
      </c>
      <c r="C217" s="128">
        <v>0.8</v>
      </c>
      <c r="D217" s="6">
        <v>0.08</v>
      </c>
      <c r="E217" s="115">
        <v>0.57999999999999996</v>
      </c>
      <c r="F217" s="15">
        <v>0.55000000000000004</v>
      </c>
      <c r="G217" s="115">
        <v>0.56999999999999995</v>
      </c>
      <c r="H217" s="15">
        <v>0.6</v>
      </c>
      <c r="I217" s="109">
        <v>0.56999999999999995</v>
      </c>
      <c r="J217" s="15">
        <v>0.57999999999999996</v>
      </c>
      <c r="K217" s="15">
        <v>0.41</v>
      </c>
      <c r="L217" s="15">
        <v>0.59</v>
      </c>
      <c r="M217" s="15">
        <v>0.59</v>
      </c>
      <c r="N217" s="15">
        <v>0.59</v>
      </c>
      <c r="O217" s="15">
        <v>0.6</v>
      </c>
      <c r="P217" s="15">
        <v>0.57999999999999996</v>
      </c>
    </row>
    <row r="218" spans="1:16">
      <c r="A218" s="47" t="s">
        <v>74</v>
      </c>
      <c r="B218" s="48" t="s">
        <v>13</v>
      </c>
      <c r="C218" s="128">
        <v>1</v>
      </c>
      <c r="D218" s="6">
        <v>0.1</v>
      </c>
      <c r="E218" s="109"/>
      <c r="F218" s="15"/>
      <c r="G218" s="109"/>
      <c r="H218" s="15"/>
      <c r="I218" s="109">
        <v>0.1</v>
      </c>
      <c r="J218" s="15"/>
      <c r="K218" s="15"/>
      <c r="L218" s="15"/>
      <c r="M218" s="15"/>
      <c r="N218" s="15"/>
      <c r="O218" s="15"/>
      <c r="P218" s="15"/>
    </row>
    <row r="219" spans="1:16">
      <c r="A219" s="47" t="s">
        <v>75</v>
      </c>
      <c r="B219" s="48" t="s">
        <v>14</v>
      </c>
      <c r="C219" s="125">
        <v>2E-3</v>
      </c>
      <c r="D219" s="6">
        <v>2.0000000000000001E-4</v>
      </c>
      <c r="E219" s="109"/>
      <c r="F219" s="15"/>
      <c r="G219" s="109"/>
      <c r="H219" s="15"/>
      <c r="I219" s="109" t="s">
        <v>291</v>
      </c>
      <c r="J219" s="15"/>
      <c r="K219" s="15"/>
      <c r="L219" s="15"/>
      <c r="M219" s="15"/>
      <c r="N219" s="15"/>
      <c r="O219" s="15"/>
      <c r="P219" s="15"/>
    </row>
    <row r="220" spans="1:16">
      <c r="A220" s="47" t="s">
        <v>76</v>
      </c>
      <c r="B220" s="48" t="s">
        <v>15</v>
      </c>
      <c r="C220" s="127">
        <v>0.05</v>
      </c>
      <c r="D220" s="6">
        <v>5.0000000000000001E-3</v>
      </c>
      <c r="E220" s="109"/>
      <c r="F220" s="15"/>
      <c r="G220" s="109"/>
      <c r="H220" s="15"/>
      <c r="I220" s="109" t="s">
        <v>252</v>
      </c>
      <c r="J220" s="15"/>
      <c r="K220" s="15"/>
      <c r="L220" s="15"/>
      <c r="M220" s="15"/>
      <c r="N220" s="15"/>
      <c r="O220" s="15"/>
      <c r="P220" s="15"/>
    </row>
    <row r="221" spans="1:16">
      <c r="A221" s="47" t="s">
        <v>77</v>
      </c>
      <c r="B221" s="48" t="s">
        <v>16</v>
      </c>
      <c r="C221" s="127">
        <v>0.04</v>
      </c>
      <c r="D221" s="6">
        <v>4.0000000000000001E-3</v>
      </c>
      <c r="E221" s="109"/>
      <c r="F221" s="15"/>
      <c r="G221" s="109"/>
      <c r="H221" s="15"/>
      <c r="I221" s="109" t="s">
        <v>290</v>
      </c>
      <c r="J221" s="15"/>
      <c r="K221" s="15"/>
      <c r="L221" s="15"/>
      <c r="M221" s="15"/>
      <c r="N221" s="15"/>
      <c r="O221" s="15"/>
      <c r="P221" s="15"/>
    </row>
    <row r="222" spans="1:16">
      <c r="A222" s="47" t="s">
        <v>78</v>
      </c>
      <c r="B222" s="48" t="s">
        <v>17</v>
      </c>
      <c r="C222" s="127">
        <v>0.02</v>
      </c>
      <c r="D222" s="6">
        <v>2E-3</v>
      </c>
      <c r="E222" s="109"/>
      <c r="F222" s="15"/>
      <c r="G222" s="109"/>
      <c r="H222" s="15"/>
      <c r="I222" s="109" t="s">
        <v>173</v>
      </c>
      <c r="J222" s="15"/>
      <c r="K222" s="15"/>
      <c r="L222" s="15"/>
      <c r="M222" s="15"/>
      <c r="N222" s="15"/>
      <c r="O222" s="15"/>
      <c r="P222" s="15"/>
    </row>
    <row r="223" spans="1:16">
      <c r="A223" s="47" t="s">
        <v>79</v>
      </c>
      <c r="B223" s="48" t="s">
        <v>53</v>
      </c>
      <c r="C223" s="127">
        <v>0.01</v>
      </c>
      <c r="D223" s="6">
        <v>1E-3</v>
      </c>
      <c r="E223" s="109"/>
      <c r="F223" s="15"/>
      <c r="G223" s="109"/>
      <c r="H223" s="15"/>
      <c r="I223" s="109" t="s">
        <v>273</v>
      </c>
      <c r="J223" s="15"/>
      <c r="K223" s="15"/>
      <c r="L223" s="15"/>
      <c r="M223" s="15"/>
      <c r="N223" s="15"/>
      <c r="O223" s="15"/>
      <c r="P223" s="15"/>
    </row>
    <row r="224" spans="1:16">
      <c r="A224" s="47" t="s">
        <v>80</v>
      </c>
      <c r="B224" s="48" t="s">
        <v>54</v>
      </c>
      <c r="C224" s="127">
        <v>0.01</v>
      </c>
      <c r="D224" s="6">
        <v>1E-3</v>
      </c>
      <c r="E224" s="109"/>
      <c r="F224" s="15"/>
      <c r="G224" s="109"/>
      <c r="H224" s="15"/>
      <c r="I224" s="109" t="s">
        <v>273</v>
      </c>
      <c r="J224" s="15"/>
      <c r="K224" s="15"/>
      <c r="L224" s="15"/>
      <c r="M224" s="15"/>
      <c r="N224" s="15"/>
      <c r="O224" s="15"/>
      <c r="P224" s="15"/>
    </row>
    <row r="225" spans="1:16">
      <c r="A225" s="47" t="s">
        <v>81</v>
      </c>
      <c r="B225" s="48" t="s">
        <v>55</v>
      </c>
      <c r="C225" s="127">
        <v>0.01</v>
      </c>
      <c r="D225" s="6">
        <v>1E-3</v>
      </c>
      <c r="E225" s="109"/>
      <c r="F225" s="15">
        <v>0.55000000000000004</v>
      </c>
      <c r="G225" s="109"/>
      <c r="H225" s="15"/>
      <c r="I225" s="109" t="s">
        <v>273</v>
      </c>
      <c r="J225" s="15"/>
      <c r="K225" s="15"/>
      <c r="L225" s="15"/>
      <c r="M225" s="15"/>
      <c r="N225" s="15"/>
      <c r="O225" s="15"/>
      <c r="P225" s="15"/>
    </row>
    <row r="226" spans="1:16">
      <c r="A226" s="1" t="s">
        <v>82</v>
      </c>
      <c r="B226" s="2" t="s">
        <v>18</v>
      </c>
      <c r="C226" s="128">
        <v>0.6</v>
      </c>
      <c r="D226" s="6">
        <v>0.06</v>
      </c>
      <c r="E226" s="109"/>
      <c r="F226" s="15"/>
      <c r="G226" s="109"/>
      <c r="H226" s="15"/>
      <c r="I226" s="109"/>
      <c r="J226" s="15"/>
      <c r="K226" s="15"/>
      <c r="L226" s="15"/>
      <c r="M226" s="15"/>
      <c r="N226" s="15"/>
      <c r="O226" s="15"/>
      <c r="P226" s="15"/>
    </row>
    <row r="227" spans="1:16">
      <c r="A227" s="1" t="s">
        <v>83</v>
      </c>
      <c r="B227" s="2" t="s">
        <v>19</v>
      </c>
      <c r="C227" s="127">
        <v>0.02</v>
      </c>
      <c r="D227" s="6">
        <v>2E-3</v>
      </c>
      <c r="E227" s="109"/>
      <c r="F227" s="15"/>
      <c r="G227" s="109"/>
      <c r="H227" s="15"/>
      <c r="I227" s="109"/>
      <c r="J227" s="15"/>
      <c r="K227" s="15"/>
      <c r="L227" s="15"/>
      <c r="M227" s="15"/>
      <c r="N227" s="15"/>
      <c r="O227" s="15"/>
      <c r="P227" s="15"/>
    </row>
    <row r="228" spans="1:16">
      <c r="A228" s="1" t="s">
        <v>84</v>
      </c>
      <c r="B228" s="2" t="s">
        <v>20</v>
      </c>
      <c r="C228" s="127">
        <v>0.06</v>
      </c>
      <c r="D228" s="6">
        <v>1E-3</v>
      </c>
      <c r="E228" s="109"/>
      <c r="F228" s="15"/>
      <c r="G228" s="109"/>
      <c r="H228" s="15"/>
      <c r="I228" s="109"/>
      <c r="J228" s="15"/>
      <c r="K228" s="15"/>
      <c r="L228" s="15"/>
      <c r="M228" s="15"/>
      <c r="N228" s="15"/>
      <c r="O228" s="15"/>
      <c r="P228" s="15"/>
    </row>
    <row r="229" spans="1:16">
      <c r="A229" s="1" t="s">
        <v>85</v>
      </c>
      <c r="B229" s="2" t="s">
        <v>21</v>
      </c>
      <c r="C229" s="127">
        <v>0.03</v>
      </c>
      <c r="D229" s="6">
        <v>3.0000000000000001E-3</v>
      </c>
      <c r="E229" s="109"/>
      <c r="F229" s="15"/>
      <c r="G229" s="109"/>
      <c r="H229" s="15"/>
      <c r="I229" s="109"/>
      <c r="J229" s="15"/>
      <c r="K229" s="15"/>
      <c r="L229" s="15"/>
      <c r="M229" s="15"/>
      <c r="N229" s="15"/>
      <c r="O229" s="15"/>
      <c r="P229" s="15"/>
    </row>
    <row r="230" spans="1:16">
      <c r="A230" s="1" t="s">
        <v>86</v>
      </c>
      <c r="B230" s="2" t="s">
        <v>56</v>
      </c>
      <c r="C230" s="128">
        <v>0.1</v>
      </c>
      <c r="D230" s="6">
        <v>1E-3</v>
      </c>
      <c r="E230" s="109"/>
      <c r="F230" s="15"/>
      <c r="G230" s="109"/>
      <c r="H230" s="15"/>
      <c r="I230" s="109"/>
      <c r="J230" s="15"/>
      <c r="K230" s="15"/>
      <c r="L230" s="15"/>
      <c r="M230" s="15"/>
      <c r="N230" s="15"/>
      <c r="O230" s="15"/>
      <c r="P230" s="15"/>
    </row>
    <row r="231" spans="1:16">
      <c r="A231" s="1" t="s">
        <v>87</v>
      </c>
      <c r="B231" s="2" t="s">
        <v>22</v>
      </c>
      <c r="C231" s="127">
        <v>0.01</v>
      </c>
      <c r="D231" s="6">
        <v>1E-3</v>
      </c>
      <c r="E231" s="109"/>
      <c r="F231" s="15"/>
      <c r="G231" s="109"/>
      <c r="H231" s="15"/>
      <c r="I231" s="109"/>
      <c r="J231" s="15"/>
      <c r="K231" s="15"/>
      <c r="L231" s="15"/>
      <c r="M231" s="15"/>
      <c r="N231" s="15"/>
      <c r="O231" s="15"/>
      <c r="P231" s="15"/>
    </row>
    <row r="232" spans="1:16">
      <c r="A232" s="1" t="s">
        <v>88</v>
      </c>
      <c r="B232" s="2" t="s">
        <v>23</v>
      </c>
      <c r="C232" s="128">
        <v>0.1</v>
      </c>
      <c r="D232" s="6">
        <v>1E-3</v>
      </c>
      <c r="E232" s="109"/>
      <c r="F232" s="15"/>
      <c r="G232" s="109"/>
      <c r="H232" s="15"/>
      <c r="I232" s="109"/>
      <c r="J232" s="15"/>
      <c r="K232" s="15"/>
      <c r="L232" s="15"/>
      <c r="M232" s="15"/>
      <c r="N232" s="15"/>
      <c r="O232" s="15"/>
      <c r="P232" s="15"/>
    </row>
    <row r="233" spans="1:16">
      <c r="A233" s="1" t="s">
        <v>89</v>
      </c>
      <c r="B233" s="2" t="s">
        <v>24</v>
      </c>
      <c r="C233" s="127">
        <v>0.03</v>
      </c>
      <c r="D233" s="6">
        <v>3.0000000000000001E-3</v>
      </c>
      <c r="E233" s="109"/>
      <c r="F233" s="15"/>
      <c r="G233" s="109"/>
      <c r="H233" s="15"/>
      <c r="I233" s="109"/>
      <c r="J233" s="15"/>
      <c r="K233" s="15"/>
      <c r="L233" s="15"/>
      <c r="M233" s="15"/>
      <c r="N233" s="15"/>
      <c r="O233" s="15"/>
      <c r="P233" s="15"/>
    </row>
    <row r="234" spans="1:16">
      <c r="A234" s="1" t="s">
        <v>90</v>
      </c>
      <c r="B234" s="2" t="s">
        <v>57</v>
      </c>
      <c r="C234" s="127">
        <v>0.03</v>
      </c>
      <c r="D234" s="6">
        <v>1E-3</v>
      </c>
      <c r="E234" s="109"/>
      <c r="F234" s="15"/>
      <c r="G234" s="109"/>
      <c r="H234" s="15"/>
      <c r="I234" s="109"/>
      <c r="J234" s="15"/>
      <c r="K234" s="15"/>
      <c r="L234" s="15"/>
      <c r="M234" s="15"/>
      <c r="N234" s="15"/>
      <c r="O234" s="15"/>
      <c r="P234" s="15"/>
    </row>
    <row r="235" spans="1:16">
      <c r="A235" s="1" t="s">
        <v>91</v>
      </c>
      <c r="B235" s="2" t="s">
        <v>58</v>
      </c>
      <c r="C235" s="127">
        <v>0.09</v>
      </c>
      <c r="D235" s="6">
        <v>1E-3</v>
      </c>
      <c r="E235" s="109"/>
      <c r="F235" s="15"/>
      <c r="G235" s="109"/>
      <c r="H235" s="15"/>
      <c r="I235" s="109"/>
      <c r="J235" s="15"/>
      <c r="K235" s="15"/>
      <c r="L235" s="15"/>
      <c r="M235" s="15"/>
      <c r="N235" s="15"/>
      <c r="O235" s="15"/>
      <c r="P235" s="15"/>
    </row>
    <row r="236" spans="1:16">
      <c r="A236" s="1" t="s">
        <v>92</v>
      </c>
      <c r="B236" s="2" t="s">
        <v>25</v>
      </c>
      <c r="C236" s="127">
        <v>0.08</v>
      </c>
      <c r="D236" s="6">
        <v>8.0000000000000002E-3</v>
      </c>
      <c r="E236" s="109"/>
      <c r="F236" s="15"/>
      <c r="G236" s="109"/>
      <c r="H236" s="15"/>
      <c r="I236" s="109"/>
      <c r="J236" s="15"/>
      <c r="K236" s="15"/>
      <c r="L236" s="15"/>
      <c r="M236" s="15"/>
      <c r="N236" s="15"/>
      <c r="O236" s="15"/>
      <c r="P236" s="15"/>
    </row>
    <row r="237" spans="1:16">
      <c r="A237" s="47" t="s">
        <v>93</v>
      </c>
      <c r="B237" s="48" t="s">
        <v>26</v>
      </c>
      <c r="C237" s="128">
        <v>1</v>
      </c>
      <c r="D237" s="6">
        <v>0.01</v>
      </c>
      <c r="E237" s="109"/>
      <c r="F237" s="15"/>
      <c r="G237" s="109"/>
      <c r="H237" s="15"/>
      <c r="I237" s="109" t="s">
        <v>292</v>
      </c>
      <c r="J237" s="15"/>
      <c r="K237" s="15"/>
      <c r="L237" s="15"/>
      <c r="M237" s="15"/>
      <c r="N237" s="15"/>
      <c r="O237" s="15"/>
      <c r="P237" s="15"/>
    </row>
    <row r="238" spans="1:16">
      <c r="A238" s="47" t="s">
        <v>94</v>
      </c>
      <c r="B238" s="48" t="s">
        <v>27</v>
      </c>
      <c r="C238" s="128">
        <v>0.2</v>
      </c>
      <c r="D238" s="6">
        <v>0.02</v>
      </c>
      <c r="E238" s="109"/>
      <c r="F238" s="15"/>
      <c r="G238" s="109"/>
      <c r="H238" s="15"/>
      <c r="I238" s="109" t="s">
        <v>301</v>
      </c>
      <c r="J238" s="15"/>
      <c r="K238" s="15"/>
      <c r="L238" s="15"/>
      <c r="M238" s="15"/>
      <c r="N238" s="15"/>
      <c r="O238" s="15"/>
      <c r="P238" s="15"/>
    </row>
    <row r="239" spans="1:16">
      <c r="A239" s="47" t="s">
        <v>95</v>
      </c>
      <c r="B239" s="48" t="s">
        <v>28</v>
      </c>
      <c r="C239" s="128">
        <v>0.3</v>
      </c>
      <c r="D239" s="6">
        <v>0.03</v>
      </c>
      <c r="E239" s="109"/>
      <c r="F239" s="15"/>
      <c r="G239" s="109"/>
      <c r="H239" s="15"/>
      <c r="I239" s="109" t="s">
        <v>293</v>
      </c>
      <c r="J239" s="15"/>
      <c r="K239" s="15"/>
      <c r="L239" s="15"/>
      <c r="M239" s="15"/>
      <c r="N239" s="15"/>
      <c r="O239" s="15"/>
      <c r="P239" s="15"/>
    </row>
    <row r="240" spans="1:16">
      <c r="A240" s="47" t="s">
        <v>96</v>
      </c>
      <c r="B240" s="48" t="s">
        <v>29</v>
      </c>
      <c r="C240" s="128">
        <v>1</v>
      </c>
      <c r="D240" s="6">
        <v>0.01</v>
      </c>
      <c r="E240" s="109"/>
      <c r="F240" s="15"/>
      <c r="G240" s="109"/>
      <c r="H240" s="15"/>
      <c r="I240" s="109" t="s">
        <v>292</v>
      </c>
      <c r="J240" s="15"/>
      <c r="K240" s="15"/>
      <c r="L240" s="15"/>
      <c r="M240" s="15"/>
      <c r="N240" s="15"/>
      <c r="O240" s="15"/>
      <c r="P240" s="15"/>
    </row>
    <row r="241" spans="1:16">
      <c r="A241" s="47" t="s">
        <v>97</v>
      </c>
      <c r="B241" s="48" t="s">
        <v>30</v>
      </c>
      <c r="C241" s="124">
        <v>200</v>
      </c>
      <c r="D241" s="6">
        <v>0.1</v>
      </c>
      <c r="E241" s="109"/>
      <c r="F241" s="15"/>
      <c r="G241" s="109"/>
      <c r="H241" s="15"/>
      <c r="I241" s="109">
        <v>47</v>
      </c>
      <c r="J241" s="15"/>
      <c r="K241" s="15"/>
      <c r="L241" s="15"/>
      <c r="M241" s="15"/>
      <c r="N241" s="15"/>
      <c r="O241" s="15"/>
      <c r="P241" s="15"/>
    </row>
    <row r="242" spans="1:16">
      <c r="A242" s="47" t="s">
        <v>98</v>
      </c>
      <c r="B242" s="48" t="s">
        <v>31</v>
      </c>
      <c r="C242" s="127">
        <v>0.05</v>
      </c>
      <c r="D242" s="6">
        <v>5.0000000000000001E-3</v>
      </c>
      <c r="E242" s="109"/>
      <c r="F242" s="15"/>
      <c r="G242" s="109"/>
      <c r="H242" s="15"/>
      <c r="I242" s="109" t="s">
        <v>252</v>
      </c>
      <c r="J242" s="15"/>
      <c r="K242" s="15"/>
      <c r="L242" s="15"/>
      <c r="M242" s="15"/>
      <c r="N242" s="15"/>
      <c r="O242" s="15"/>
      <c r="P242" s="15"/>
    </row>
    <row r="243" spans="1:16">
      <c r="A243" s="47" t="s">
        <v>99</v>
      </c>
      <c r="B243" s="48" t="s">
        <v>32</v>
      </c>
      <c r="C243" s="124">
        <v>200</v>
      </c>
      <c r="D243" s="6">
        <v>1</v>
      </c>
      <c r="E243" s="109"/>
      <c r="F243" s="15"/>
      <c r="G243" s="109"/>
      <c r="H243" s="15"/>
      <c r="I243" s="121">
        <v>1.7</v>
      </c>
      <c r="J243" s="15"/>
      <c r="K243" s="15"/>
      <c r="L243" s="15"/>
      <c r="M243" s="15"/>
      <c r="N243" s="15"/>
      <c r="O243" s="15"/>
      <c r="P243" s="15"/>
    </row>
    <row r="244" spans="1:16">
      <c r="A244" s="47" t="s">
        <v>100</v>
      </c>
      <c r="B244" s="48" t="s">
        <v>33</v>
      </c>
      <c r="C244" s="124">
        <v>300</v>
      </c>
      <c r="D244" s="6">
        <v>1</v>
      </c>
      <c r="E244" s="109"/>
      <c r="F244" s="15"/>
      <c r="G244" s="109"/>
      <c r="H244" s="15"/>
      <c r="I244" s="109">
        <v>4.2</v>
      </c>
      <c r="J244" s="15"/>
      <c r="K244" s="15"/>
      <c r="L244" s="15"/>
      <c r="M244" s="15"/>
      <c r="N244" s="15"/>
      <c r="O244" s="15"/>
      <c r="P244" s="15"/>
    </row>
    <row r="245" spans="1:16">
      <c r="A245" s="47" t="s">
        <v>101</v>
      </c>
      <c r="B245" s="48" t="s">
        <v>34</v>
      </c>
      <c r="C245" s="124">
        <v>500</v>
      </c>
      <c r="D245" s="6">
        <v>20</v>
      </c>
      <c r="E245" s="109"/>
      <c r="F245" s="15"/>
      <c r="G245" s="109"/>
      <c r="H245" s="15"/>
      <c r="I245" s="109">
        <v>160</v>
      </c>
      <c r="J245" s="15"/>
      <c r="K245" s="15"/>
      <c r="L245" s="15"/>
      <c r="M245" s="15"/>
      <c r="N245" s="15"/>
      <c r="O245" s="15"/>
      <c r="P245" s="15"/>
    </row>
    <row r="246" spans="1:16">
      <c r="A246" s="47" t="s">
        <v>102</v>
      </c>
      <c r="B246" s="48" t="s">
        <v>35</v>
      </c>
      <c r="C246" s="128">
        <v>0.2</v>
      </c>
      <c r="D246" s="6">
        <v>0.02</v>
      </c>
      <c r="E246" s="109"/>
      <c r="F246" s="15"/>
      <c r="G246" s="109"/>
      <c r="H246" s="15"/>
      <c r="I246" s="109" t="s">
        <v>233</v>
      </c>
      <c r="J246" s="15"/>
      <c r="K246" s="15"/>
      <c r="L246" s="15"/>
      <c r="M246" s="15"/>
      <c r="N246" s="15"/>
      <c r="O246" s="15"/>
      <c r="P246" s="15"/>
    </row>
    <row r="247" spans="1:16">
      <c r="A247" s="47" t="s">
        <v>103</v>
      </c>
      <c r="B247" s="48" t="s">
        <v>59</v>
      </c>
      <c r="C247" s="129">
        <v>1.0000000000000001E-5</v>
      </c>
      <c r="D247" s="6">
        <v>9.9999999999999995E-7</v>
      </c>
      <c r="E247" s="109"/>
      <c r="F247" s="15"/>
      <c r="G247" s="109"/>
      <c r="H247" s="15"/>
      <c r="I247" s="109" t="s">
        <v>294</v>
      </c>
      <c r="J247" s="15"/>
      <c r="K247" s="15"/>
      <c r="L247" s="15"/>
      <c r="M247" s="15"/>
      <c r="N247" s="15"/>
      <c r="O247" s="15"/>
      <c r="P247" s="15"/>
    </row>
    <row r="248" spans="1:16">
      <c r="A248" s="47" t="s">
        <v>104</v>
      </c>
      <c r="B248" s="48" t="s">
        <v>36</v>
      </c>
      <c r="C248" s="129">
        <v>1.0000000000000001E-5</v>
      </c>
      <c r="D248" s="6">
        <v>9.9999999999999995E-7</v>
      </c>
      <c r="E248" s="109"/>
      <c r="F248" s="15"/>
      <c r="G248" s="109"/>
      <c r="H248" s="15"/>
      <c r="I248" s="109" t="s">
        <v>294</v>
      </c>
      <c r="J248" s="15"/>
      <c r="K248" s="15"/>
      <c r="L248" s="15"/>
      <c r="M248" s="15"/>
      <c r="N248" s="15"/>
      <c r="O248" s="15"/>
      <c r="P248" s="15"/>
    </row>
    <row r="249" spans="1:16">
      <c r="A249" s="47" t="s">
        <v>105</v>
      </c>
      <c r="B249" s="48" t="s">
        <v>37</v>
      </c>
      <c r="C249" s="127">
        <v>0.02</v>
      </c>
      <c r="D249" s="6">
        <v>2E-3</v>
      </c>
      <c r="E249" s="109"/>
      <c r="F249" s="15"/>
      <c r="G249" s="109"/>
      <c r="H249" s="15"/>
      <c r="I249" s="109" t="s">
        <v>173</v>
      </c>
      <c r="J249" s="15"/>
      <c r="K249" s="15"/>
      <c r="L249" s="15"/>
      <c r="M249" s="15"/>
      <c r="N249" s="15"/>
      <c r="O249" s="15"/>
      <c r="P249" s="15"/>
    </row>
    <row r="250" spans="1:16">
      <c r="A250" s="47" t="s">
        <v>106</v>
      </c>
      <c r="B250" s="48" t="s">
        <v>38</v>
      </c>
      <c r="C250" s="125">
        <v>5.0000000000000001E-3</v>
      </c>
      <c r="D250" s="6">
        <v>5.0000000000000001E-4</v>
      </c>
      <c r="E250" s="109"/>
      <c r="F250" s="15"/>
      <c r="G250" s="109"/>
      <c r="H250" s="15"/>
      <c r="I250" s="109" t="s">
        <v>178</v>
      </c>
      <c r="J250" s="15"/>
      <c r="K250" s="15"/>
      <c r="L250" s="15"/>
      <c r="M250" s="15"/>
      <c r="N250" s="15"/>
      <c r="O250" s="15"/>
      <c r="P250" s="15"/>
    </row>
    <row r="251" spans="1:16">
      <c r="A251" s="47" t="s">
        <v>107</v>
      </c>
      <c r="B251" s="48" t="s">
        <v>39</v>
      </c>
      <c r="C251" s="124">
        <v>3</v>
      </c>
      <c r="D251" s="6">
        <v>0.3</v>
      </c>
      <c r="E251" s="109"/>
      <c r="F251" s="15"/>
      <c r="G251" s="109"/>
      <c r="H251" s="15"/>
      <c r="I251" s="109">
        <v>0.3</v>
      </c>
      <c r="J251" s="15"/>
      <c r="K251" s="15"/>
      <c r="L251" s="15"/>
      <c r="M251" s="15"/>
      <c r="N251" s="15"/>
      <c r="O251" s="15"/>
      <c r="P251" s="15"/>
    </row>
    <row r="252" spans="1:16">
      <c r="A252" s="43" t="s">
        <v>108</v>
      </c>
      <c r="B252" s="44" t="s">
        <v>40</v>
      </c>
      <c r="C252" s="3" t="s">
        <v>113</v>
      </c>
      <c r="D252" s="6"/>
      <c r="E252" s="109">
        <v>9.1999999999999993</v>
      </c>
      <c r="F252" s="15">
        <v>9.1999999999999993</v>
      </c>
      <c r="G252" s="109">
        <v>9.3000000000000007</v>
      </c>
      <c r="H252" s="15">
        <v>9.3000000000000007</v>
      </c>
      <c r="I252" s="109">
        <v>9.4</v>
      </c>
      <c r="J252" s="15">
        <v>9.3000000000000007</v>
      </c>
      <c r="K252" s="15">
        <v>9.1</v>
      </c>
      <c r="L252" s="15">
        <v>9.1999999999999993</v>
      </c>
      <c r="M252" s="15">
        <v>9.3000000000000007</v>
      </c>
      <c r="N252" s="15">
        <v>9.3000000000000007</v>
      </c>
      <c r="O252" s="15">
        <v>9.5</v>
      </c>
      <c r="P252" s="15">
        <v>9.4</v>
      </c>
    </row>
    <row r="253" spans="1:16">
      <c r="A253" s="1" t="s">
        <v>109</v>
      </c>
      <c r="B253" s="2" t="s">
        <v>41</v>
      </c>
      <c r="C253" s="3" t="s">
        <v>42</v>
      </c>
      <c r="D253" s="6"/>
      <c r="E253" s="109"/>
      <c r="F253" s="15"/>
      <c r="G253" s="109"/>
      <c r="H253" s="15"/>
      <c r="I253" s="109"/>
      <c r="J253" s="15"/>
      <c r="K253" s="15"/>
      <c r="L253" s="15"/>
      <c r="M253" s="15"/>
      <c r="N253" s="15"/>
      <c r="O253" s="15"/>
      <c r="P253" s="15"/>
    </row>
    <row r="254" spans="1:16">
      <c r="A254" s="47" t="s">
        <v>110</v>
      </c>
      <c r="B254" s="48" t="s">
        <v>43</v>
      </c>
      <c r="C254" s="3" t="s">
        <v>42</v>
      </c>
      <c r="D254" s="6"/>
      <c r="E254" s="109"/>
      <c r="F254" s="15"/>
      <c r="G254" s="109"/>
      <c r="H254" s="15"/>
      <c r="I254" s="109" t="s">
        <v>314</v>
      </c>
      <c r="J254" s="15"/>
      <c r="K254" s="15"/>
      <c r="L254" s="15"/>
      <c r="M254" s="15"/>
      <c r="N254" s="15"/>
      <c r="O254" s="15"/>
      <c r="P254" s="15"/>
    </row>
    <row r="255" spans="1:16">
      <c r="A255" s="47" t="s">
        <v>111</v>
      </c>
      <c r="B255" s="48" t="s">
        <v>44</v>
      </c>
      <c r="C255" s="3" t="s">
        <v>114</v>
      </c>
      <c r="D255" s="6">
        <v>0.5</v>
      </c>
      <c r="E255" s="109"/>
      <c r="F255" s="15"/>
      <c r="G255" s="109"/>
      <c r="H255" s="15"/>
      <c r="I255" s="109">
        <v>3.1</v>
      </c>
      <c r="J255" s="15"/>
      <c r="K255" s="15"/>
      <c r="L255" s="15"/>
      <c r="M255" s="15"/>
      <c r="N255" s="15"/>
      <c r="O255" s="15"/>
      <c r="P255" s="15"/>
    </row>
    <row r="256" spans="1:16">
      <c r="A256" s="47" t="s">
        <v>112</v>
      </c>
      <c r="B256" s="48" t="s">
        <v>45</v>
      </c>
      <c r="C256" s="3" t="s">
        <v>115</v>
      </c>
      <c r="D256" s="6">
        <v>0.1</v>
      </c>
      <c r="E256" s="109"/>
      <c r="F256" s="15"/>
      <c r="G256" s="109"/>
      <c r="H256" s="15"/>
      <c r="I256" s="109">
        <v>0.1</v>
      </c>
      <c r="J256" s="15"/>
      <c r="K256" s="15"/>
      <c r="L256" s="15"/>
      <c r="M256" s="15"/>
      <c r="N256" s="15"/>
      <c r="O256" s="15"/>
      <c r="P256" s="15"/>
    </row>
    <row r="257" spans="1:16">
      <c r="A257" s="1"/>
      <c r="B257" s="2" t="s">
        <v>61</v>
      </c>
      <c r="C257" s="2"/>
      <c r="D257" s="6"/>
      <c r="E257" s="109" t="s">
        <v>254</v>
      </c>
      <c r="F257" s="109" t="s">
        <v>254</v>
      </c>
      <c r="G257" s="109" t="s">
        <v>254</v>
      </c>
      <c r="H257" s="109" t="s">
        <v>254</v>
      </c>
      <c r="I257" s="109" t="s">
        <v>310</v>
      </c>
      <c r="J257" s="109" t="s">
        <v>254</v>
      </c>
      <c r="K257" s="109" t="s">
        <v>254</v>
      </c>
      <c r="L257" s="109" t="s">
        <v>254</v>
      </c>
      <c r="M257" s="109" t="s">
        <v>254</v>
      </c>
      <c r="N257" s="15" t="s">
        <v>254</v>
      </c>
      <c r="O257" s="15" t="s">
        <v>254</v>
      </c>
      <c r="P257" s="15" t="s">
        <v>254</v>
      </c>
    </row>
    <row r="258" spans="1:16">
      <c r="A258" s="36"/>
      <c r="B258" s="37"/>
      <c r="C258" s="37"/>
      <c r="D258" s="38"/>
      <c r="E258" s="116"/>
      <c r="F258" s="39"/>
      <c r="G258" s="39"/>
      <c r="H258" s="40"/>
      <c r="I258" s="40"/>
      <c r="J258" s="40"/>
      <c r="K258" s="40"/>
      <c r="L258" s="39"/>
      <c r="M258" s="40"/>
      <c r="N258" s="40"/>
      <c r="O258" s="40"/>
      <c r="P258" s="40"/>
    </row>
    <row r="259" spans="1:16">
      <c r="A259" s="1"/>
      <c r="B259" s="2" t="s">
        <v>262</v>
      </c>
      <c r="C259" s="4"/>
      <c r="D259" s="6"/>
      <c r="E259" s="96"/>
      <c r="F259" s="17"/>
      <c r="G259" s="17"/>
      <c r="H259" s="17"/>
      <c r="I259" s="17">
        <v>0</v>
      </c>
      <c r="J259" s="17"/>
      <c r="K259" s="17"/>
      <c r="L259" s="17"/>
      <c r="M259" s="17"/>
      <c r="N259" s="17"/>
      <c r="O259" s="17"/>
      <c r="P259" s="17"/>
    </row>
    <row r="260" spans="1:16">
      <c r="A260" s="1"/>
      <c r="B260" s="2" t="s">
        <v>263</v>
      </c>
      <c r="C260" s="4"/>
      <c r="D260" s="6"/>
      <c r="E260" s="6"/>
      <c r="F260" s="17"/>
      <c r="G260" s="17"/>
      <c r="H260" s="17"/>
      <c r="I260" s="109" t="s">
        <v>317</v>
      </c>
      <c r="J260" s="15"/>
      <c r="K260" s="15"/>
      <c r="L260" s="17"/>
      <c r="M260" s="17"/>
      <c r="N260" s="17"/>
      <c r="O260" s="17"/>
      <c r="P260" s="17"/>
    </row>
    <row r="261" spans="1:16">
      <c r="A261" s="1"/>
      <c r="B261" s="2" t="s">
        <v>264</v>
      </c>
      <c r="C261" s="4"/>
      <c r="D261" s="6"/>
      <c r="E261" s="96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</row>
    <row r="262" spans="1:16">
      <c r="A262" s="1"/>
      <c r="B262" s="2" t="s">
        <v>265</v>
      </c>
      <c r="C262" s="4"/>
      <c r="D262" s="6"/>
      <c r="E262" s="96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</row>
    <row r="263" spans="1:16">
      <c r="A263" s="1"/>
      <c r="B263" s="2" t="s">
        <v>243</v>
      </c>
      <c r="C263" s="4" t="s">
        <v>261</v>
      </c>
      <c r="D263" s="6"/>
      <c r="E263" s="96"/>
      <c r="F263" s="17"/>
      <c r="G263" s="17"/>
      <c r="H263" s="17"/>
      <c r="I263" s="15" t="s">
        <v>299</v>
      </c>
      <c r="J263" s="17"/>
      <c r="K263" s="17"/>
      <c r="L263" s="17"/>
      <c r="M263" s="17"/>
      <c r="N263" s="17"/>
      <c r="O263" s="17"/>
      <c r="P263" s="17"/>
    </row>
    <row r="264" spans="1:16">
      <c r="A264" s="36"/>
      <c r="B264" s="37"/>
      <c r="C264" s="41"/>
      <c r="D264" s="38"/>
      <c r="E264" s="117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</row>
    <row r="265" spans="1:16">
      <c r="A265" s="7"/>
      <c r="B265" s="60" t="s">
        <v>138</v>
      </c>
      <c r="C265" s="57"/>
      <c r="E265" s="35">
        <f>IF(E198=0,"",E198)</f>
        <v>45398</v>
      </c>
      <c r="F265" s="35">
        <f>IF(F198=0,"",F198)</f>
        <v>45433</v>
      </c>
      <c r="G265" s="97">
        <f t="shared" ref="G265:M265" si="17">IF(G198=0,"",G198)</f>
        <v>45461</v>
      </c>
      <c r="H265" s="97">
        <f t="shared" si="17"/>
        <v>45496</v>
      </c>
      <c r="I265" s="35">
        <f t="shared" si="17"/>
        <v>45531</v>
      </c>
      <c r="J265" s="35">
        <f t="shared" si="17"/>
        <v>45553</v>
      </c>
      <c r="K265" s="35">
        <f t="shared" ref="K265" si="18">IF(K198=0,"",K198)</f>
        <v>45582</v>
      </c>
      <c r="L265" s="35">
        <f t="shared" si="17"/>
        <v>45615</v>
      </c>
      <c r="M265" s="97">
        <f t="shared" si="17"/>
        <v>46008</v>
      </c>
      <c r="N265" s="35">
        <v>45678</v>
      </c>
      <c r="O265" s="35">
        <v>45706</v>
      </c>
      <c r="P265" s="35">
        <v>45734</v>
      </c>
    </row>
    <row r="266" spans="1:16">
      <c r="A266" s="1"/>
      <c r="B266" s="24" t="s">
        <v>48</v>
      </c>
      <c r="C266" s="25" t="s">
        <v>234</v>
      </c>
      <c r="D266" s="61" t="s">
        <v>159</v>
      </c>
      <c r="E266" s="25" t="s">
        <v>255</v>
      </c>
      <c r="F266" s="27" t="s">
        <v>272</v>
      </c>
      <c r="G266" s="27" t="s">
        <v>284</v>
      </c>
      <c r="H266" s="25" t="s">
        <v>288</v>
      </c>
      <c r="I266" s="27" t="s">
        <v>311</v>
      </c>
      <c r="J266" s="27" t="s">
        <v>319</v>
      </c>
      <c r="K266" s="27" t="s">
        <v>327</v>
      </c>
      <c r="L266" s="27" t="s">
        <v>158</v>
      </c>
      <c r="M266" s="27" t="s">
        <v>158</v>
      </c>
      <c r="N266" s="27" t="s">
        <v>329</v>
      </c>
      <c r="O266" s="27" t="s">
        <v>329</v>
      </c>
      <c r="P266" s="27" t="s">
        <v>329</v>
      </c>
    </row>
    <row r="267" spans="1:16">
      <c r="A267" s="1"/>
      <c r="B267" s="18" t="s">
        <v>50</v>
      </c>
      <c r="C267" s="19" t="s">
        <v>51</v>
      </c>
      <c r="D267" s="20"/>
      <c r="E267" s="65">
        <v>21</v>
      </c>
      <c r="F267" s="31">
        <v>24.5</v>
      </c>
      <c r="G267" s="31">
        <v>19</v>
      </c>
      <c r="H267" s="31">
        <v>32</v>
      </c>
      <c r="I267" s="31">
        <v>32</v>
      </c>
      <c r="J267" s="31">
        <v>31.2</v>
      </c>
      <c r="K267" s="31">
        <v>21.2</v>
      </c>
      <c r="L267" s="31">
        <v>9</v>
      </c>
      <c r="M267" s="31">
        <v>4</v>
      </c>
      <c r="N267" s="31">
        <v>6.5</v>
      </c>
      <c r="O267" s="31">
        <v>0.7</v>
      </c>
      <c r="P267" s="31">
        <v>8</v>
      </c>
    </row>
    <row r="268" spans="1:16">
      <c r="A268" s="1"/>
      <c r="B268" s="21" t="s">
        <v>52</v>
      </c>
      <c r="C268" s="22" t="s">
        <v>51</v>
      </c>
      <c r="D268" s="23"/>
      <c r="E268" s="66">
        <v>17.600000000000001</v>
      </c>
      <c r="F268" s="33">
        <v>18.100000000000001</v>
      </c>
      <c r="G268" s="33">
        <v>21.3</v>
      </c>
      <c r="H268" s="33">
        <v>21.8</v>
      </c>
      <c r="I268" s="33">
        <v>22.5</v>
      </c>
      <c r="J268" s="33">
        <v>23.5</v>
      </c>
      <c r="K268" s="33">
        <v>19.399999999999999</v>
      </c>
      <c r="L268" s="33">
        <v>16.8</v>
      </c>
      <c r="M268" s="33">
        <v>13.9</v>
      </c>
      <c r="N268" s="33">
        <v>14</v>
      </c>
      <c r="O268" s="33">
        <v>11.5</v>
      </c>
      <c r="P268" s="33">
        <v>11.7</v>
      </c>
    </row>
    <row r="269" spans="1:16">
      <c r="A269" s="1"/>
      <c r="B269" s="6" t="s">
        <v>137</v>
      </c>
      <c r="C269" s="6"/>
      <c r="D269" s="6"/>
      <c r="E269" s="35" t="str">
        <f>IF(E202=0,"",E202)</f>
        <v>曇</v>
      </c>
      <c r="F269" s="35" t="str">
        <f t="shared" ref="F269:M269" si="19">IF(F202=0,"",F202)</f>
        <v>晴</v>
      </c>
      <c r="G269" s="35" t="str">
        <f t="shared" si="19"/>
        <v>雨</v>
      </c>
      <c r="H269" s="35" t="str">
        <f t="shared" si="19"/>
        <v>晴</v>
      </c>
      <c r="I269" s="35" t="str">
        <f t="shared" si="19"/>
        <v>晴</v>
      </c>
      <c r="J269" s="35" t="str">
        <f t="shared" si="19"/>
        <v>晴</v>
      </c>
      <c r="K269" s="35" t="str">
        <f t="shared" ref="K269" si="20">IF(K202=0,"",K202)</f>
        <v>晴</v>
      </c>
      <c r="L269" s="35" t="str">
        <f t="shared" si="19"/>
        <v>晴</v>
      </c>
      <c r="M269" s="35" t="str">
        <f t="shared" si="19"/>
        <v>晴</v>
      </c>
      <c r="N269" s="35" t="s">
        <v>330</v>
      </c>
      <c r="O269" s="35" t="s">
        <v>330</v>
      </c>
      <c r="P269" s="35" t="s">
        <v>321</v>
      </c>
    </row>
    <row r="270" spans="1:16">
      <c r="H270" s="98"/>
      <c r="O270" s="105"/>
      <c r="P270" s="105"/>
    </row>
    <row r="271" spans="1:16">
      <c r="A271" s="140" t="s">
        <v>143</v>
      </c>
      <c r="B271" s="7" t="s">
        <v>157</v>
      </c>
      <c r="C271" s="7"/>
      <c r="D271" s="7" t="s">
        <v>139</v>
      </c>
      <c r="E271" s="114">
        <f t="shared" ref="E271" si="21">SUBTOTAL(3,E273:E323)</f>
        <v>2</v>
      </c>
      <c r="F271" s="7">
        <f t="shared" ref="F271:J271" si="22">SUBTOTAL(3,F273:F323)</f>
        <v>2</v>
      </c>
      <c r="G271" s="96">
        <f t="shared" si="22"/>
        <v>2</v>
      </c>
      <c r="H271" s="96">
        <f t="shared" si="22"/>
        <v>2</v>
      </c>
      <c r="I271" s="7">
        <f t="shared" si="22"/>
        <v>39</v>
      </c>
      <c r="J271" s="7">
        <f t="shared" si="22"/>
        <v>2</v>
      </c>
      <c r="K271" s="131">
        <f t="shared" ref="K271" si="23">SUBTOTAL(3,K273:K323)</f>
        <v>2</v>
      </c>
      <c r="L271" s="67">
        <f t="shared" ref="L271:M271" si="24">SUBTOTAL(3,L273:L323)</f>
        <v>2</v>
      </c>
      <c r="M271" s="96">
        <f t="shared" si="24"/>
        <v>2</v>
      </c>
      <c r="N271" s="69">
        <v>2</v>
      </c>
      <c r="O271" s="100">
        <v>2</v>
      </c>
      <c r="P271" s="100">
        <v>2</v>
      </c>
    </row>
    <row r="272" spans="1:16">
      <c r="A272" s="141"/>
      <c r="B272" s="7" t="s">
        <v>131</v>
      </c>
      <c r="C272" s="7" t="s">
        <v>132</v>
      </c>
      <c r="D272" s="7" t="s">
        <v>133</v>
      </c>
      <c r="E272" s="114" t="s">
        <v>117</v>
      </c>
      <c r="F272" s="7" t="s">
        <v>118</v>
      </c>
      <c r="G272" s="96" t="s">
        <v>119</v>
      </c>
      <c r="H272" s="96" t="s">
        <v>120</v>
      </c>
      <c r="I272" s="7" t="s">
        <v>121</v>
      </c>
      <c r="J272" s="7" t="s">
        <v>122</v>
      </c>
      <c r="K272" s="131" t="s">
        <v>123</v>
      </c>
      <c r="L272" s="67" t="s">
        <v>124</v>
      </c>
      <c r="M272" s="96" t="s">
        <v>125</v>
      </c>
      <c r="N272" s="69" t="s">
        <v>126</v>
      </c>
      <c r="O272" s="100" t="s">
        <v>127</v>
      </c>
      <c r="P272" s="100" t="s">
        <v>128</v>
      </c>
    </row>
    <row r="273" spans="1:16">
      <c r="A273" s="47" t="s">
        <v>62</v>
      </c>
      <c r="B273" s="48" t="s">
        <v>0</v>
      </c>
      <c r="C273" s="123">
        <v>100</v>
      </c>
      <c r="D273" s="6">
        <v>0</v>
      </c>
      <c r="E273" s="109"/>
      <c r="F273" s="15"/>
      <c r="G273" s="109"/>
      <c r="H273" s="109"/>
      <c r="I273" s="109">
        <v>0</v>
      </c>
      <c r="J273" s="15"/>
      <c r="K273" s="15"/>
      <c r="L273" s="15"/>
      <c r="M273" s="15"/>
      <c r="N273" s="15"/>
      <c r="O273" s="15"/>
      <c r="P273" s="15"/>
    </row>
    <row r="274" spans="1:16">
      <c r="A274" s="47" t="s">
        <v>63</v>
      </c>
      <c r="B274" s="48" t="s">
        <v>1</v>
      </c>
      <c r="C274" s="3" t="s">
        <v>2</v>
      </c>
      <c r="D274" s="6"/>
      <c r="E274" s="109"/>
      <c r="F274" s="15"/>
      <c r="G274" s="109"/>
      <c r="H274" s="109"/>
      <c r="I274" s="109" t="s">
        <v>197</v>
      </c>
      <c r="J274" s="15"/>
      <c r="K274" s="15"/>
      <c r="L274" s="15"/>
      <c r="M274" s="15"/>
      <c r="N274" s="15"/>
      <c r="O274" s="15"/>
      <c r="P274" s="15"/>
    </row>
    <row r="275" spans="1:16">
      <c r="A275" s="47" t="s">
        <v>64</v>
      </c>
      <c r="B275" s="48" t="s">
        <v>3</v>
      </c>
      <c r="C275" s="125">
        <v>3.0000000000000001E-3</v>
      </c>
      <c r="D275" s="6">
        <v>2.9999999999999997E-4</v>
      </c>
      <c r="E275" s="109"/>
      <c r="F275" s="15"/>
      <c r="G275" s="109"/>
      <c r="H275" s="109"/>
      <c r="I275" s="109" t="s">
        <v>167</v>
      </c>
      <c r="J275" s="15"/>
      <c r="K275" s="15"/>
      <c r="L275" s="15"/>
      <c r="M275" s="15"/>
      <c r="N275" s="15"/>
      <c r="O275" s="15"/>
      <c r="P275" s="15"/>
    </row>
    <row r="276" spans="1:16">
      <c r="A276" s="47" t="s">
        <v>65</v>
      </c>
      <c r="B276" s="48" t="s">
        <v>4</v>
      </c>
      <c r="C276" s="126">
        <v>5.0000000000000001E-4</v>
      </c>
      <c r="D276" s="6">
        <v>5.0000000000000002E-5</v>
      </c>
      <c r="E276" s="109"/>
      <c r="F276" s="15"/>
      <c r="G276" s="109"/>
      <c r="H276" s="109"/>
      <c r="I276" s="109" t="s">
        <v>168</v>
      </c>
      <c r="J276" s="15"/>
      <c r="K276" s="15"/>
      <c r="L276" s="15"/>
      <c r="M276" s="15"/>
      <c r="N276" s="15"/>
      <c r="O276" s="15"/>
      <c r="P276" s="15"/>
    </row>
    <row r="277" spans="1:16">
      <c r="A277" s="47" t="s">
        <v>66</v>
      </c>
      <c r="B277" s="48" t="s">
        <v>5</v>
      </c>
      <c r="C277" s="127">
        <v>0.01</v>
      </c>
      <c r="D277" s="6">
        <v>1E-3</v>
      </c>
      <c r="E277" s="109"/>
      <c r="F277" s="15"/>
      <c r="G277" s="109"/>
      <c r="H277" s="109"/>
      <c r="I277" s="109" t="s">
        <v>273</v>
      </c>
      <c r="J277" s="15"/>
      <c r="K277" s="15"/>
      <c r="L277" s="15"/>
      <c r="M277" s="15"/>
      <c r="N277" s="15"/>
      <c r="O277" s="15"/>
      <c r="P277" s="15"/>
    </row>
    <row r="278" spans="1:16">
      <c r="A278" s="47" t="s">
        <v>67</v>
      </c>
      <c r="B278" s="48" t="s">
        <v>6</v>
      </c>
      <c r="C278" s="127">
        <v>0.01</v>
      </c>
      <c r="D278" s="6">
        <v>1E-3</v>
      </c>
      <c r="E278" s="109"/>
      <c r="F278" s="15"/>
      <c r="G278" s="109"/>
      <c r="H278" s="109"/>
      <c r="I278" s="109" t="s">
        <v>273</v>
      </c>
      <c r="J278" s="15"/>
      <c r="K278" s="15"/>
      <c r="L278" s="15"/>
      <c r="M278" s="15"/>
      <c r="N278" s="15"/>
      <c r="O278" s="15"/>
      <c r="P278" s="15"/>
    </row>
    <row r="279" spans="1:16">
      <c r="A279" s="47" t="s">
        <v>68</v>
      </c>
      <c r="B279" s="48" t="s">
        <v>7</v>
      </c>
      <c r="C279" s="127">
        <v>0.01</v>
      </c>
      <c r="D279" s="6">
        <v>1E-3</v>
      </c>
      <c r="E279" s="109"/>
      <c r="F279" s="15"/>
      <c r="G279" s="109"/>
      <c r="H279" s="109"/>
      <c r="I279" s="109">
        <v>3.0000000000000001E-3</v>
      </c>
      <c r="J279" s="15"/>
      <c r="K279" s="15"/>
      <c r="L279" s="15"/>
      <c r="M279" s="15"/>
      <c r="N279" s="15"/>
      <c r="O279" s="15"/>
      <c r="P279" s="15"/>
    </row>
    <row r="280" spans="1:16">
      <c r="A280" s="47" t="s">
        <v>69</v>
      </c>
      <c r="B280" s="48" t="s">
        <v>8</v>
      </c>
      <c r="C280" s="127">
        <v>0.05</v>
      </c>
      <c r="D280" s="6">
        <v>5.0000000000000001E-3</v>
      </c>
      <c r="E280" s="109"/>
      <c r="F280" s="15"/>
      <c r="G280" s="109"/>
      <c r="H280" s="109"/>
      <c r="I280" s="109" t="s">
        <v>173</v>
      </c>
      <c r="J280" s="15"/>
      <c r="K280" s="15"/>
      <c r="L280" s="15"/>
      <c r="M280" s="15"/>
      <c r="N280" s="15"/>
      <c r="O280" s="15"/>
      <c r="P280" s="15"/>
    </row>
    <row r="281" spans="1:16">
      <c r="A281" s="47" t="s">
        <v>70</v>
      </c>
      <c r="B281" s="48" t="s">
        <v>9</v>
      </c>
      <c r="C281" s="127">
        <v>0.04</v>
      </c>
      <c r="D281" s="6">
        <v>4.0000000000000001E-3</v>
      </c>
      <c r="E281" s="109"/>
      <c r="F281" s="15"/>
      <c r="G281" s="109"/>
      <c r="H281" s="109"/>
      <c r="I281" s="109" t="s">
        <v>290</v>
      </c>
      <c r="J281" s="15"/>
      <c r="K281" s="15"/>
      <c r="L281" s="15"/>
      <c r="M281" s="15"/>
      <c r="N281" s="15"/>
      <c r="O281" s="15"/>
      <c r="P281" s="15"/>
    </row>
    <row r="282" spans="1:16">
      <c r="A282" s="47" t="s">
        <v>71</v>
      </c>
      <c r="B282" s="48" t="s">
        <v>10</v>
      </c>
      <c r="C282" s="127">
        <v>0.01</v>
      </c>
      <c r="D282" s="6">
        <v>1E-3</v>
      </c>
      <c r="E282" s="109"/>
      <c r="F282" s="15"/>
      <c r="G282" s="109"/>
      <c r="H282" s="109"/>
      <c r="I282" s="109" t="s">
        <v>273</v>
      </c>
      <c r="J282" s="15"/>
      <c r="K282" s="15"/>
      <c r="L282" s="15"/>
      <c r="M282" s="15"/>
      <c r="N282" s="15"/>
      <c r="O282" s="15"/>
      <c r="P282" s="15"/>
    </row>
    <row r="283" spans="1:16">
      <c r="A283" s="47" t="s">
        <v>72</v>
      </c>
      <c r="B283" s="48" t="s">
        <v>11</v>
      </c>
      <c r="C283" s="124">
        <v>10</v>
      </c>
      <c r="D283" s="6">
        <v>0.02</v>
      </c>
      <c r="E283" s="109"/>
      <c r="F283" s="15"/>
      <c r="G283" s="109"/>
      <c r="H283" s="109"/>
      <c r="I283" s="109" t="s">
        <v>233</v>
      </c>
      <c r="J283" s="15"/>
      <c r="K283" s="15"/>
      <c r="L283" s="15"/>
      <c r="M283" s="15"/>
      <c r="N283" s="15"/>
      <c r="O283" s="15"/>
      <c r="P283" s="15"/>
    </row>
    <row r="284" spans="1:16">
      <c r="A284" s="43" t="s">
        <v>73</v>
      </c>
      <c r="B284" s="44" t="s">
        <v>12</v>
      </c>
      <c r="C284" s="128">
        <v>0.8</v>
      </c>
      <c r="D284" s="6">
        <v>0.08</v>
      </c>
      <c r="E284" s="115">
        <v>0.24</v>
      </c>
      <c r="F284" s="115">
        <v>0.21</v>
      </c>
      <c r="G284" s="115">
        <v>0.21</v>
      </c>
      <c r="H284" s="115">
        <v>0.23</v>
      </c>
      <c r="I284" s="109">
        <v>0.22</v>
      </c>
      <c r="J284" s="115">
        <v>0.21</v>
      </c>
      <c r="K284" s="115">
        <v>0.22</v>
      </c>
      <c r="L284" s="115">
        <v>0.22</v>
      </c>
      <c r="M284" s="15">
        <v>0.22</v>
      </c>
      <c r="N284" s="15">
        <v>0.22</v>
      </c>
      <c r="O284" s="15">
        <v>0.25</v>
      </c>
      <c r="P284" s="15">
        <v>0.22</v>
      </c>
    </row>
    <row r="285" spans="1:16">
      <c r="A285" s="47" t="s">
        <v>74</v>
      </c>
      <c r="B285" s="48" t="s">
        <v>13</v>
      </c>
      <c r="C285" s="128">
        <v>1</v>
      </c>
      <c r="D285" s="6">
        <v>0.1</v>
      </c>
      <c r="E285" s="109"/>
      <c r="F285" s="15"/>
      <c r="G285" s="109"/>
      <c r="H285" s="109"/>
      <c r="I285" s="109" t="s">
        <v>171</v>
      </c>
      <c r="J285" s="15"/>
      <c r="K285" s="15"/>
      <c r="L285" s="15"/>
      <c r="M285" s="15"/>
      <c r="N285" s="15"/>
      <c r="O285" s="15"/>
      <c r="P285" s="15"/>
    </row>
    <row r="286" spans="1:16">
      <c r="A286" s="47" t="s">
        <v>75</v>
      </c>
      <c r="B286" s="48" t="s">
        <v>14</v>
      </c>
      <c r="C286" s="125">
        <v>2E-3</v>
      </c>
      <c r="D286" s="6">
        <v>2.0000000000000001E-4</v>
      </c>
      <c r="E286" s="109"/>
      <c r="F286" s="15"/>
      <c r="G286" s="109"/>
      <c r="H286" s="109"/>
      <c r="I286" s="109" t="s">
        <v>291</v>
      </c>
      <c r="J286" s="15"/>
      <c r="K286" s="15"/>
      <c r="L286" s="15"/>
      <c r="M286" s="15"/>
      <c r="N286" s="15"/>
      <c r="O286" s="15"/>
      <c r="P286" s="15"/>
    </row>
    <row r="287" spans="1:16">
      <c r="A287" s="47" t="s">
        <v>76</v>
      </c>
      <c r="B287" s="48" t="s">
        <v>15</v>
      </c>
      <c r="C287" s="127">
        <v>0.05</v>
      </c>
      <c r="D287" s="6">
        <v>5.0000000000000001E-3</v>
      </c>
      <c r="E287" s="109"/>
      <c r="F287" s="15"/>
      <c r="G287" s="109"/>
      <c r="H287" s="109"/>
      <c r="I287" s="109" t="s">
        <v>252</v>
      </c>
      <c r="J287" s="15"/>
      <c r="K287" s="15"/>
      <c r="L287" s="15"/>
      <c r="M287" s="15"/>
      <c r="N287" s="15"/>
      <c r="O287" s="15"/>
      <c r="P287" s="15"/>
    </row>
    <row r="288" spans="1:16">
      <c r="A288" s="47" t="s">
        <v>77</v>
      </c>
      <c r="B288" s="48" t="s">
        <v>16</v>
      </c>
      <c r="C288" s="127">
        <v>0.04</v>
      </c>
      <c r="D288" s="6">
        <v>4.0000000000000001E-3</v>
      </c>
      <c r="E288" s="109"/>
      <c r="F288" s="15"/>
      <c r="G288" s="109"/>
      <c r="H288" s="109"/>
      <c r="I288" s="109" t="s">
        <v>290</v>
      </c>
      <c r="J288" s="15"/>
      <c r="K288" s="15"/>
      <c r="L288" s="15"/>
      <c r="M288" s="15"/>
      <c r="N288" s="15"/>
      <c r="O288" s="15"/>
      <c r="P288" s="15"/>
    </row>
    <row r="289" spans="1:16">
      <c r="A289" s="47" t="s">
        <v>78</v>
      </c>
      <c r="B289" s="48" t="s">
        <v>17</v>
      </c>
      <c r="C289" s="127">
        <v>0.02</v>
      </c>
      <c r="D289" s="6">
        <v>2E-3</v>
      </c>
      <c r="E289" s="109"/>
      <c r="F289" s="15"/>
      <c r="G289" s="109"/>
      <c r="H289" s="109"/>
      <c r="I289" s="109" t="s">
        <v>173</v>
      </c>
      <c r="J289" s="15"/>
      <c r="K289" s="15"/>
      <c r="L289" s="15"/>
      <c r="M289" s="15"/>
      <c r="N289" s="15"/>
      <c r="O289" s="15"/>
      <c r="P289" s="15"/>
    </row>
    <row r="290" spans="1:16">
      <c r="A290" s="47" t="s">
        <v>79</v>
      </c>
      <c r="B290" s="48" t="s">
        <v>53</v>
      </c>
      <c r="C290" s="127">
        <v>0.01</v>
      </c>
      <c r="D290" s="6">
        <v>1E-3</v>
      </c>
      <c r="E290" s="109"/>
      <c r="F290" s="15"/>
      <c r="G290" s="109"/>
      <c r="H290" s="109"/>
      <c r="I290" s="109" t="s">
        <v>273</v>
      </c>
      <c r="J290" s="15"/>
      <c r="K290" s="15"/>
      <c r="L290" s="15"/>
      <c r="M290" s="15"/>
      <c r="N290" s="15"/>
      <c r="O290" s="15"/>
      <c r="P290" s="15"/>
    </row>
    <row r="291" spans="1:16">
      <c r="A291" s="47" t="s">
        <v>80</v>
      </c>
      <c r="B291" s="48" t="s">
        <v>54</v>
      </c>
      <c r="C291" s="127">
        <v>0.01</v>
      </c>
      <c r="D291" s="6">
        <v>1E-3</v>
      </c>
      <c r="E291" s="109"/>
      <c r="F291" s="15"/>
      <c r="G291" s="109"/>
      <c r="H291" s="109"/>
      <c r="I291" s="109" t="s">
        <v>273</v>
      </c>
      <c r="J291" s="15"/>
      <c r="K291" s="15"/>
      <c r="L291" s="15"/>
      <c r="M291" s="15"/>
      <c r="N291" s="15"/>
      <c r="O291" s="15"/>
      <c r="P291" s="15"/>
    </row>
    <row r="292" spans="1:16">
      <c r="A292" s="47" t="s">
        <v>81</v>
      </c>
      <c r="B292" s="48" t="s">
        <v>55</v>
      </c>
      <c r="C292" s="127">
        <v>0.01</v>
      </c>
      <c r="D292" s="6">
        <v>1E-3</v>
      </c>
      <c r="E292" s="109"/>
      <c r="F292" s="15"/>
      <c r="G292" s="109"/>
      <c r="H292" s="109"/>
      <c r="I292" s="109" t="s">
        <v>273</v>
      </c>
      <c r="J292" s="15"/>
      <c r="K292" s="15"/>
      <c r="L292" s="15"/>
      <c r="M292" s="15"/>
      <c r="N292" s="15"/>
      <c r="O292" s="15"/>
      <c r="P292" s="15"/>
    </row>
    <row r="293" spans="1:16">
      <c r="A293" s="1" t="s">
        <v>82</v>
      </c>
      <c r="B293" s="2" t="s">
        <v>18</v>
      </c>
      <c r="C293" s="128">
        <v>0.6</v>
      </c>
      <c r="D293" s="6">
        <v>0.06</v>
      </c>
      <c r="E293" s="109"/>
      <c r="F293" s="15"/>
      <c r="G293" s="109"/>
      <c r="H293" s="109"/>
      <c r="I293" s="109"/>
      <c r="J293" s="15"/>
      <c r="K293" s="15"/>
      <c r="L293" s="15"/>
      <c r="M293" s="15"/>
      <c r="N293" s="15"/>
      <c r="O293" s="15"/>
      <c r="P293" s="15"/>
    </row>
    <row r="294" spans="1:16">
      <c r="A294" s="1" t="s">
        <v>83</v>
      </c>
      <c r="B294" s="2" t="s">
        <v>19</v>
      </c>
      <c r="C294" s="127">
        <v>0.02</v>
      </c>
      <c r="D294" s="6">
        <v>2E-3</v>
      </c>
      <c r="E294" s="109"/>
      <c r="F294" s="15"/>
      <c r="G294" s="109"/>
      <c r="H294" s="109"/>
      <c r="I294" s="109"/>
      <c r="J294" s="15"/>
      <c r="K294" s="15"/>
      <c r="L294" s="15"/>
      <c r="M294" s="15"/>
      <c r="N294" s="15"/>
      <c r="O294" s="15"/>
      <c r="P294" s="15"/>
    </row>
    <row r="295" spans="1:16">
      <c r="A295" s="1" t="s">
        <v>84</v>
      </c>
      <c r="B295" s="2" t="s">
        <v>20</v>
      </c>
      <c r="C295" s="127">
        <v>0.06</v>
      </c>
      <c r="D295" s="6">
        <v>1E-3</v>
      </c>
      <c r="E295" s="109"/>
      <c r="F295" s="15"/>
      <c r="G295" s="109"/>
      <c r="H295" s="109"/>
      <c r="I295" s="109"/>
      <c r="J295" s="15"/>
      <c r="K295" s="15"/>
      <c r="L295" s="15"/>
      <c r="M295" s="15"/>
      <c r="N295" s="15"/>
      <c r="O295" s="15"/>
      <c r="P295" s="15"/>
    </row>
    <row r="296" spans="1:16">
      <c r="A296" s="1" t="s">
        <v>85</v>
      </c>
      <c r="B296" s="2" t="s">
        <v>21</v>
      </c>
      <c r="C296" s="127">
        <v>0.03</v>
      </c>
      <c r="D296" s="6">
        <v>3.0000000000000001E-3</v>
      </c>
      <c r="E296" s="109"/>
      <c r="F296" s="15"/>
      <c r="G296" s="109"/>
      <c r="H296" s="109"/>
      <c r="I296" s="109"/>
      <c r="J296" s="15"/>
      <c r="K296" s="15"/>
      <c r="L296" s="15"/>
      <c r="M296" s="15"/>
      <c r="N296" s="15"/>
      <c r="O296" s="15"/>
      <c r="P296" s="15"/>
    </row>
    <row r="297" spans="1:16">
      <c r="A297" s="1" t="s">
        <v>86</v>
      </c>
      <c r="B297" s="2" t="s">
        <v>56</v>
      </c>
      <c r="C297" s="128">
        <v>0.1</v>
      </c>
      <c r="D297" s="6">
        <v>1E-3</v>
      </c>
      <c r="E297" s="109"/>
      <c r="F297" s="15"/>
      <c r="G297" s="109"/>
      <c r="H297" s="109"/>
      <c r="I297" s="109"/>
      <c r="J297" s="15"/>
      <c r="K297" s="15"/>
      <c r="L297" s="15"/>
      <c r="M297" s="15"/>
      <c r="N297" s="15"/>
      <c r="O297" s="15"/>
      <c r="P297" s="15"/>
    </row>
    <row r="298" spans="1:16">
      <c r="A298" s="1" t="s">
        <v>87</v>
      </c>
      <c r="B298" s="2" t="s">
        <v>22</v>
      </c>
      <c r="C298" s="127">
        <v>0.01</v>
      </c>
      <c r="D298" s="6">
        <v>1E-3</v>
      </c>
      <c r="E298" s="109"/>
      <c r="F298" s="15"/>
      <c r="G298" s="109"/>
      <c r="H298" s="109"/>
      <c r="I298" s="109"/>
      <c r="J298" s="15"/>
      <c r="K298" s="15"/>
      <c r="L298" s="15"/>
      <c r="M298" s="15"/>
      <c r="N298" s="15"/>
      <c r="O298" s="15"/>
      <c r="P298" s="15"/>
    </row>
    <row r="299" spans="1:16">
      <c r="A299" s="1" t="s">
        <v>88</v>
      </c>
      <c r="B299" s="2" t="s">
        <v>23</v>
      </c>
      <c r="C299" s="128">
        <v>0.1</v>
      </c>
      <c r="D299" s="6">
        <v>1E-3</v>
      </c>
      <c r="E299" s="109"/>
      <c r="F299" s="15"/>
      <c r="G299" s="109"/>
      <c r="H299" s="109"/>
      <c r="I299" s="109"/>
      <c r="J299" s="15"/>
      <c r="K299" s="15"/>
      <c r="L299" s="15"/>
      <c r="M299" s="15"/>
      <c r="N299" s="15"/>
      <c r="O299" s="15"/>
      <c r="P299" s="15"/>
    </row>
    <row r="300" spans="1:16">
      <c r="A300" s="1" t="s">
        <v>89</v>
      </c>
      <c r="B300" s="2" t="s">
        <v>24</v>
      </c>
      <c r="C300" s="127">
        <v>0.03</v>
      </c>
      <c r="D300" s="6">
        <v>3.0000000000000001E-3</v>
      </c>
      <c r="E300" s="109"/>
      <c r="F300" s="15"/>
      <c r="G300" s="109"/>
      <c r="H300" s="109"/>
      <c r="I300" s="109"/>
      <c r="J300" s="15"/>
      <c r="K300" s="15"/>
      <c r="L300" s="15"/>
      <c r="M300" s="15"/>
      <c r="N300" s="15"/>
      <c r="O300" s="15"/>
      <c r="P300" s="15"/>
    </row>
    <row r="301" spans="1:16">
      <c r="A301" s="1" t="s">
        <v>90</v>
      </c>
      <c r="B301" s="2" t="s">
        <v>57</v>
      </c>
      <c r="C301" s="127">
        <v>0.03</v>
      </c>
      <c r="D301" s="6">
        <v>1E-3</v>
      </c>
      <c r="E301" s="109"/>
      <c r="F301" s="15"/>
      <c r="G301" s="109"/>
      <c r="H301" s="109"/>
      <c r="I301" s="109"/>
      <c r="J301" s="15"/>
      <c r="K301" s="15"/>
      <c r="L301" s="15"/>
      <c r="M301" s="15"/>
      <c r="N301" s="15"/>
      <c r="O301" s="15"/>
      <c r="P301" s="15"/>
    </row>
    <row r="302" spans="1:16">
      <c r="A302" s="1" t="s">
        <v>91</v>
      </c>
      <c r="B302" s="2" t="s">
        <v>58</v>
      </c>
      <c r="C302" s="127">
        <v>0.09</v>
      </c>
      <c r="D302" s="6">
        <v>1E-3</v>
      </c>
      <c r="E302" s="109"/>
      <c r="F302" s="15"/>
      <c r="G302" s="109"/>
      <c r="H302" s="109"/>
      <c r="I302" s="109"/>
      <c r="J302" s="15"/>
      <c r="K302" s="15"/>
      <c r="L302" s="15"/>
      <c r="M302" s="15"/>
      <c r="N302" s="15"/>
      <c r="O302" s="15"/>
      <c r="P302" s="15"/>
    </row>
    <row r="303" spans="1:16">
      <c r="A303" s="1" t="s">
        <v>92</v>
      </c>
      <c r="B303" s="2" t="s">
        <v>25</v>
      </c>
      <c r="C303" s="127">
        <v>0.08</v>
      </c>
      <c r="D303" s="6">
        <v>8.0000000000000002E-3</v>
      </c>
      <c r="E303" s="109"/>
      <c r="F303" s="15"/>
      <c r="G303" s="109"/>
      <c r="H303" s="109"/>
      <c r="I303" s="109"/>
      <c r="J303" s="15"/>
      <c r="K303" s="15"/>
      <c r="L303" s="15"/>
      <c r="M303" s="15"/>
      <c r="N303" s="15"/>
      <c r="O303" s="15"/>
      <c r="P303" s="15"/>
    </row>
    <row r="304" spans="1:16">
      <c r="A304" s="47" t="s">
        <v>93</v>
      </c>
      <c r="B304" s="48" t="s">
        <v>26</v>
      </c>
      <c r="C304" s="128">
        <v>1</v>
      </c>
      <c r="D304" s="6">
        <v>0.01</v>
      </c>
      <c r="E304" s="109"/>
      <c r="F304" s="15"/>
      <c r="G304" s="109"/>
      <c r="H304" s="109"/>
      <c r="I304" s="109" t="s">
        <v>292</v>
      </c>
      <c r="J304" s="15"/>
      <c r="K304" s="15"/>
      <c r="L304" s="15"/>
      <c r="M304" s="15"/>
      <c r="N304" s="15"/>
      <c r="O304" s="15"/>
      <c r="P304" s="15"/>
    </row>
    <row r="305" spans="1:16">
      <c r="A305" s="47" t="s">
        <v>94</v>
      </c>
      <c r="B305" s="48" t="s">
        <v>27</v>
      </c>
      <c r="C305" s="128">
        <v>0.2</v>
      </c>
      <c r="D305" s="6">
        <v>0.02</v>
      </c>
      <c r="E305" s="109"/>
      <c r="F305" s="15"/>
      <c r="G305" s="109"/>
      <c r="H305" s="109"/>
      <c r="I305" s="109" t="s">
        <v>301</v>
      </c>
      <c r="J305" s="15"/>
      <c r="K305" s="15"/>
      <c r="L305" s="15"/>
      <c r="M305" s="15"/>
      <c r="N305" s="15"/>
      <c r="O305" s="15"/>
      <c r="P305" s="15"/>
    </row>
    <row r="306" spans="1:16">
      <c r="A306" s="47" t="s">
        <v>95</v>
      </c>
      <c r="B306" s="48" t="s">
        <v>28</v>
      </c>
      <c r="C306" s="128">
        <v>0.3</v>
      </c>
      <c r="D306" s="6">
        <v>0.03</v>
      </c>
      <c r="E306" s="109"/>
      <c r="F306" s="15"/>
      <c r="G306" s="109"/>
      <c r="H306" s="109"/>
      <c r="I306" s="109" t="s">
        <v>293</v>
      </c>
      <c r="J306" s="15"/>
      <c r="K306" s="15"/>
      <c r="L306" s="15"/>
      <c r="M306" s="15"/>
      <c r="N306" s="15"/>
      <c r="O306" s="15"/>
      <c r="P306" s="15"/>
    </row>
    <row r="307" spans="1:16">
      <c r="A307" s="47" t="s">
        <v>96</v>
      </c>
      <c r="B307" s="48" t="s">
        <v>29</v>
      </c>
      <c r="C307" s="128">
        <v>1</v>
      </c>
      <c r="D307" s="6">
        <v>0.01</v>
      </c>
      <c r="E307" s="109"/>
      <c r="F307" s="15"/>
      <c r="G307" s="109"/>
      <c r="H307" s="109"/>
      <c r="I307" s="109" t="s">
        <v>292</v>
      </c>
      <c r="J307" s="15"/>
      <c r="K307" s="15"/>
      <c r="L307" s="15"/>
      <c r="M307" s="15"/>
      <c r="N307" s="15"/>
      <c r="O307" s="15"/>
      <c r="P307" s="15"/>
    </row>
    <row r="308" spans="1:16">
      <c r="A308" s="47" t="s">
        <v>97</v>
      </c>
      <c r="B308" s="48" t="s">
        <v>30</v>
      </c>
      <c r="C308" s="124">
        <v>200</v>
      </c>
      <c r="D308" s="6">
        <v>0.1</v>
      </c>
      <c r="E308" s="109"/>
      <c r="F308" s="15"/>
      <c r="G308" s="109"/>
      <c r="H308" s="109"/>
      <c r="I308" s="109">
        <v>29</v>
      </c>
      <c r="J308" s="15"/>
      <c r="K308" s="15"/>
      <c r="L308" s="15"/>
      <c r="M308" s="15"/>
      <c r="N308" s="15"/>
      <c r="O308" s="15"/>
      <c r="P308" s="15"/>
    </row>
    <row r="309" spans="1:16">
      <c r="A309" s="47" t="s">
        <v>98</v>
      </c>
      <c r="B309" s="48" t="s">
        <v>31</v>
      </c>
      <c r="C309" s="127">
        <v>0.05</v>
      </c>
      <c r="D309" s="6">
        <v>5.0000000000000001E-3</v>
      </c>
      <c r="E309" s="109"/>
      <c r="F309" s="15"/>
      <c r="G309" s="109"/>
      <c r="H309" s="109"/>
      <c r="I309" s="109" t="s">
        <v>252</v>
      </c>
      <c r="J309" s="15"/>
      <c r="K309" s="15"/>
      <c r="L309" s="15"/>
      <c r="M309" s="15"/>
      <c r="N309" s="15"/>
      <c r="O309" s="15"/>
      <c r="P309" s="15"/>
    </row>
    <row r="310" spans="1:16">
      <c r="A310" s="47" t="s">
        <v>99</v>
      </c>
      <c r="B310" s="48" t="s">
        <v>32</v>
      </c>
      <c r="C310" s="124">
        <v>200</v>
      </c>
      <c r="D310" s="6">
        <v>1</v>
      </c>
      <c r="E310" s="109"/>
      <c r="F310" s="15"/>
      <c r="G310" s="109"/>
      <c r="H310" s="109"/>
      <c r="I310" s="121">
        <v>1.4</v>
      </c>
      <c r="J310" s="15"/>
      <c r="K310" s="15"/>
      <c r="L310" s="15"/>
      <c r="M310" s="15"/>
      <c r="N310" s="15"/>
      <c r="O310" s="15"/>
      <c r="P310" s="15"/>
    </row>
    <row r="311" spans="1:16">
      <c r="A311" s="47" t="s">
        <v>100</v>
      </c>
      <c r="B311" s="48" t="s">
        <v>33</v>
      </c>
      <c r="C311" s="124">
        <v>300</v>
      </c>
      <c r="D311" s="6">
        <v>1</v>
      </c>
      <c r="E311" s="109"/>
      <c r="F311" s="15"/>
      <c r="G311" s="109"/>
      <c r="H311" s="109"/>
      <c r="I311" s="109">
        <v>10</v>
      </c>
      <c r="J311" s="15"/>
      <c r="K311" s="15"/>
      <c r="L311" s="15"/>
      <c r="M311" s="15"/>
      <c r="N311" s="15"/>
      <c r="O311" s="15"/>
      <c r="P311" s="15"/>
    </row>
    <row r="312" spans="1:16">
      <c r="A312" s="47" t="s">
        <v>101</v>
      </c>
      <c r="B312" s="48" t="s">
        <v>34</v>
      </c>
      <c r="C312" s="124">
        <v>500</v>
      </c>
      <c r="D312" s="6">
        <v>20</v>
      </c>
      <c r="E312" s="109"/>
      <c r="F312" s="15"/>
      <c r="G312" s="109"/>
      <c r="H312" s="109"/>
      <c r="I312" s="109">
        <v>100</v>
      </c>
      <c r="J312" s="15"/>
      <c r="K312" s="15"/>
      <c r="L312" s="15"/>
      <c r="M312" s="15"/>
      <c r="N312" s="15"/>
      <c r="O312" s="15"/>
      <c r="P312" s="15"/>
    </row>
    <row r="313" spans="1:16">
      <c r="A313" s="47" t="s">
        <v>102</v>
      </c>
      <c r="B313" s="48" t="s">
        <v>35</v>
      </c>
      <c r="C313" s="128">
        <v>0.2</v>
      </c>
      <c r="D313" s="6">
        <v>0.02</v>
      </c>
      <c r="E313" s="109"/>
      <c r="F313" s="15"/>
      <c r="G313" s="109"/>
      <c r="H313" s="109"/>
      <c r="I313" s="109" t="s">
        <v>233</v>
      </c>
      <c r="J313" s="15"/>
      <c r="K313" s="15"/>
      <c r="L313" s="15"/>
      <c r="M313" s="15"/>
      <c r="N313" s="15"/>
      <c r="O313" s="15"/>
      <c r="P313" s="15"/>
    </row>
    <row r="314" spans="1:16">
      <c r="A314" s="47" t="s">
        <v>103</v>
      </c>
      <c r="B314" s="48" t="s">
        <v>59</v>
      </c>
      <c r="C314" s="129">
        <v>1.0000000000000001E-5</v>
      </c>
      <c r="D314" s="6">
        <v>9.9999999999999995E-7</v>
      </c>
      <c r="E314" s="109"/>
      <c r="F314" s="15"/>
      <c r="G314" s="109"/>
      <c r="H314" s="109"/>
      <c r="I314" s="109" t="s">
        <v>294</v>
      </c>
      <c r="J314" s="15"/>
      <c r="K314" s="15"/>
      <c r="L314" s="15"/>
      <c r="M314" s="15"/>
      <c r="N314" s="15"/>
      <c r="O314" s="15"/>
      <c r="P314" s="15"/>
    </row>
    <row r="315" spans="1:16">
      <c r="A315" s="47" t="s">
        <v>104</v>
      </c>
      <c r="B315" s="48" t="s">
        <v>36</v>
      </c>
      <c r="C315" s="129">
        <v>1.0000000000000001E-5</v>
      </c>
      <c r="D315" s="6">
        <v>9.9999999999999995E-7</v>
      </c>
      <c r="E315" s="109"/>
      <c r="F315" s="15"/>
      <c r="G315" s="109"/>
      <c r="H315" s="109"/>
      <c r="I315" s="109" t="s">
        <v>294</v>
      </c>
      <c r="J315" s="15"/>
      <c r="K315" s="15"/>
      <c r="L315" s="15"/>
      <c r="M315" s="15"/>
      <c r="N315" s="15"/>
      <c r="O315" s="15"/>
      <c r="P315" s="15"/>
    </row>
    <row r="316" spans="1:16">
      <c r="A316" s="47" t="s">
        <v>105</v>
      </c>
      <c r="B316" s="48" t="s">
        <v>37</v>
      </c>
      <c r="C316" s="127">
        <v>0.02</v>
      </c>
      <c r="D316" s="6">
        <v>2E-3</v>
      </c>
      <c r="E316" s="109"/>
      <c r="F316" s="15"/>
      <c r="G316" s="109"/>
      <c r="H316" s="109"/>
      <c r="I316" s="109" t="s">
        <v>173</v>
      </c>
      <c r="J316" s="15"/>
      <c r="K316" s="15"/>
      <c r="L316" s="15"/>
      <c r="M316" s="15"/>
      <c r="N316" s="15"/>
      <c r="O316" s="15"/>
      <c r="P316" s="15"/>
    </row>
    <row r="317" spans="1:16">
      <c r="A317" s="47" t="s">
        <v>106</v>
      </c>
      <c r="B317" s="48" t="s">
        <v>38</v>
      </c>
      <c r="C317" s="125">
        <v>5.0000000000000001E-3</v>
      </c>
      <c r="D317" s="6">
        <v>5.0000000000000001E-4</v>
      </c>
      <c r="E317" s="109"/>
      <c r="F317" s="15"/>
      <c r="G317" s="109"/>
      <c r="H317" s="109"/>
      <c r="I317" s="109" t="s">
        <v>178</v>
      </c>
      <c r="J317" s="15"/>
      <c r="K317" s="15"/>
      <c r="L317" s="15"/>
      <c r="M317" s="15"/>
      <c r="N317" s="15"/>
      <c r="O317" s="15"/>
      <c r="P317" s="15"/>
    </row>
    <row r="318" spans="1:16">
      <c r="A318" s="47" t="s">
        <v>107</v>
      </c>
      <c r="B318" s="48" t="s">
        <v>39</v>
      </c>
      <c r="C318" s="124">
        <v>3</v>
      </c>
      <c r="D318" s="6">
        <v>0.3</v>
      </c>
      <c r="E318" s="109"/>
      <c r="F318" s="15"/>
      <c r="G318" s="109"/>
      <c r="H318" s="109"/>
      <c r="I318" s="109" t="s">
        <v>238</v>
      </c>
      <c r="J318" s="15"/>
      <c r="K318" s="15"/>
      <c r="L318" s="15"/>
      <c r="M318" s="15"/>
      <c r="N318" s="15"/>
      <c r="O318" s="15"/>
      <c r="P318" s="15"/>
    </row>
    <row r="319" spans="1:16">
      <c r="A319" s="43" t="s">
        <v>108</v>
      </c>
      <c r="B319" s="44" t="s">
        <v>40</v>
      </c>
      <c r="C319" s="3" t="s">
        <v>113</v>
      </c>
      <c r="D319" s="6"/>
      <c r="E319" s="109">
        <v>9.1</v>
      </c>
      <c r="F319" s="109">
        <v>9.1999999999999993</v>
      </c>
      <c r="G319" s="109">
        <v>9.1</v>
      </c>
      <c r="H319" s="109">
        <v>9.1</v>
      </c>
      <c r="I319" s="109">
        <v>9</v>
      </c>
      <c r="J319" s="109">
        <v>9.1</v>
      </c>
      <c r="K319" s="109">
        <v>9.1</v>
      </c>
      <c r="L319" s="109">
        <v>9.1999999999999993</v>
      </c>
      <c r="M319" s="15">
        <v>9.1999999999999993</v>
      </c>
      <c r="N319" s="15">
        <v>9.1</v>
      </c>
      <c r="O319" s="15">
        <v>9.1999999999999993</v>
      </c>
      <c r="P319" s="15">
        <v>9.3000000000000007</v>
      </c>
    </row>
    <row r="320" spans="1:16">
      <c r="A320" s="1" t="s">
        <v>109</v>
      </c>
      <c r="B320" s="2" t="s">
        <v>41</v>
      </c>
      <c r="C320" s="3" t="s">
        <v>42</v>
      </c>
      <c r="D320" s="6"/>
      <c r="E320" s="109"/>
      <c r="F320" s="109"/>
      <c r="G320" s="109"/>
      <c r="H320" s="109"/>
      <c r="I320" s="109"/>
      <c r="J320" s="109"/>
      <c r="K320" s="109"/>
      <c r="L320" s="109"/>
      <c r="M320" s="15"/>
      <c r="N320" s="15"/>
      <c r="O320" s="15"/>
      <c r="P320" s="15"/>
    </row>
    <row r="321" spans="1:16">
      <c r="A321" s="47" t="s">
        <v>110</v>
      </c>
      <c r="B321" s="48" t="s">
        <v>194</v>
      </c>
      <c r="C321" s="3" t="s">
        <v>42</v>
      </c>
      <c r="D321" s="6"/>
      <c r="E321" s="109"/>
      <c r="F321" s="109"/>
      <c r="G321" s="109"/>
      <c r="H321" s="109"/>
      <c r="I321" s="109" t="s">
        <v>314</v>
      </c>
      <c r="J321" s="109"/>
      <c r="K321" s="109"/>
      <c r="L321" s="109"/>
      <c r="M321" s="15"/>
      <c r="N321" s="15"/>
      <c r="O321" s="15"/>
      <c r="P321" s="15"/>
    </row>
    <row r="322" spans="1:16">
      <c r="A322" s="47" t="s">
        <v>111</v>
      </c>
      <c r="B322" s="48" t="s">
        <v>44</v>
      </c>
      <c r="C322" s="3" t="s">
        <v>114</v>
      </c>
      <c r="D322" s="6">
        <v>0.5</v>
      </c>
      <c r="E322" s="109"/>
      <c r="F322" s="109"/>
      <c r="G322" s="109"/>
      <c r="H322" s="109"/>
      <c r="I322" s="109">
        <v>1.6</v>
      </c>
      <c r="J322" s="109"/>
      <c r="K322" s="109"/>
      <c r="L322" s="109"/>
      <c r="M322" s="15"/>
      <c r="N322" s="15"/>
      <c r="O322" s="15"/>
      <c r="P322" s="15"/>
    </row>
    <row r="323" spans="1:16">
      <c r="A323" s="47" t="s">
        <v>112</v>
      </c>
      <c r="B323" s="48" t="s">
        <v>45</v>
      </c>
      <c r="C323" s="3" t="s">
        <v>115</v>
      </c>
      <c r="D323" s="6">
        <v>0.1</v>
      </c>
      <c r="E323" s="109"/>
      <c r="F323" s="109"/>
      <c r="G323" s="109"/>
      <c r="H323" s="109"/>
      <c r="I323" s="109">
        <v>0.1</v>
      </c>
      <c r="J323" s="109"/>
      <c r="K323" s="109"/>
      <c r="L323" s="109"/>
      <c r="M323" s="15"/>
      <c r="N323" s="15"/>
      <c r="O323" s="15"/>
      <c r="P323" s="15"/>
    </row>
    <row r="324" spans="1:16">
      <c r="A324" s="1"/>
      <c r="B324" s="2" t="s">
        <v>61</v>
      </c>
      <c r="C324" s="2"/>
      <c r="D324" s="6"/>
      <c r="E324" s="109" t="s">
        <v>254</v>
      </c>
      <c r="F324" s="109" t="s">
        <v>254</v>
      </c>
      <c r="G324" s="109" t="s">
        <v>254</v>
      </c>
      <c r="H324" s="109" t="s">
        <v>254</v>
      </c>
      <c r="I324" s="109" t="s">
        <v>254</v>
      </c>
      <c r="J324" s="109" t="s">
        <v>310</v>
      </c>
      <c r="K324" s="109" t="s">
        <v>310</v>
      </c>
      <c r="L324" s="109" t="s">
        <v>310</v>
      </c>
      <c r="M324" s="109" t="s">
        <v>310</v>
      </c>
      <c r="N324" s="15" t="s">
        <v>310</v>
      </c>
      <c r="O324" s="15" t="s">
        <v>310</v>
      </c>
      <c r="P324" s="15" t="s">
        <v>310</v>
      </c>
    </row>
    <row r="325" spans="1:16">
      <c r="A325" s="36"/>
      <c r="B325" s="37"/>
      <c r="C325" s="37"/>
      <c r="D325" s="38"/>
      <c r="E325" s="116"/>
      <c r="F325" s="39"/>
      <c r="G325" s="39"/>
      <c r="H325" s="40"/>
      <c r="I325" s="40"/>
      <c r="J325" s="40"/>
      <c r="K325" s="40"/>
      <c r="L325" s="39"/>
      <c r="M325" s="40"/>
      <c r="N325" s="40"/>
      <c r="O325" s="40"/>
      <c r="P325" s="40"/>
    </row>
    <row r="326" spans="1:16">
      <c r="A326" s="1"/>
      <c r="B326" s="2" t="s">
        <v>262</v>
      </c>
      <c r="C326" s="4"/>
      <c r="D326" s="6"/>
      <c r="E326" s="96"/>
      <c r="F326" s="17"/>
      <c r="G326" s="17"/>
      <c r="H326" s="17"/>
      <c r="I326" s="17">
        <v>0</v>
      </c>
      <c r="J326" s="17"/>
      <c r="K326" s="17"/>
      <c r="L326" s="17"/>
      <c r="M326" s="17"/>
      <c r="N326" s="17"/>
      <c r="O326" s="17"/>
      <c r="P326" s="17"/>
    </row>
    <row r="327" spans="1:16">
      <c r="A327" s="1"/>
      <c r="B327" s="2" t="s">
        <v>263</v>
      </c>
      <c r="C327" s="4"/>
      <c r="D327" s="6"/>
      <c r="E327" s="6"/>
      <c r="F327" s="17"/>
      <c r="G327" s="17"/>
      <c r="H327" s="17"/>
      <c r="I327" s="109" t="s">
        <v>317</v>
      </c>
      <c r="J327" s="17"/>
      <c r="K327" s="17"/>
      <c r="L327" s="17"/>
      <c r="M327" s="17"/>
      <c r="N327" s="17"/>
      <c r="O327" s="17"/>
      <c r="P327" s="17"/>
    </row>
    <row r="328" spans="1:16">
      <c r="A328" s="1"/>
      <c r="B328" s="2" t="s">
        <v>264</v>
      </c>
      <c r="C328" s="4"/>
      <c r="D328" s="6"/>
      <c r="E328" s="96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</row>
    <row r="329" spans="1:16">
      <c r="A329" s="1"/>
      <c r="B329" s="2" t="s">
        <v>265</v>
      </c>
      <c r="C329" s="4"/>
      <c r="D329" s="6"/>
      <c r="E329" s="96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</row>
    <row r="330" spans="1:16">
      <c r="A330" s="1"/>
      <c r="B330" s="2" t="s">
        <v>243</v>
      </c>
      <c r="C330" s="4" t="s">
        <v>261</v>
      </c>
      <c r="D330" s="6"/>
      <c r="E330" s="96"/>
      <c r="F330" s="17"/>
      <c r="G330" s="17"/>
      <c r="H330" s="17"/>
      <c r="I330" s="15" t="s">
        <v>299</v>
      </c>
      <c r="J330" s="17"/>
      <c r="K330" s="17"/>
      <c r="L330" s="17"/>
      <c r="M330" s="17"/>
      <c r="N330" s="17"/>
      <c r="O330" s="17"/>
      <c r="P330" s="17"/>
    </row>
    <row r="331" spans="1:16">
      <c r="A331" s="36"/>
      <c r="B331" s="37"/>
      <c r="C331" s="41"/>
      <c r="D331" s="38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</row>
    <row r="332" spans="1:16">
      <c r="A332" s="7"/>
      <c r="B332" s="6" t="s">
        <v>138</v>
      </c>
      <c r="C332" s="7"/>
      <c r="E332" s="35">
        <f t="shared" ref="E332:M332" si="25">IF(E265=0,"",E265)</f>
        <v>45398</v>
      </c>
      <c r="F332" s="35">
        <f t="shared" si="25"/>
        <v>45433</v>
      </c>
      <c r="G332" s="97">
        <f t="shared" si="25"/>
        <v>45461</v>
      </c>
      <c r="H332" s="35">
        <f t="shared" si="25"/>
        <v>45496</v>
      </c>
      <c r="I332" s="35">
        <f t="shared" si="25"/>
        <v>45531</v>
      </c>
      <c r="J332" s="35">
        <f t="shared" si="25"/>
        <v>45553</v>
      </c>
      <c r="K332" s="35">
        <f t="shared" si="25"/>
        <v>45582</v>
      </c>
      <c r="L332" s="35">
        <f t="shared" si="25"/>
        <v>45615</v>
      </c>
      <c r="M332" s="97">
        <f t="shared" si="25"/>
        <v>46008</v>
      </c>
      <c r="N332" s="35">
        <v>45678</v>
      </c>
      <c r="O332" s="35">
        <v>45706</v>
      </c>
      <c r="P332" s="35">
        <v>45734</v>
      </c>
    </row>
    <row r="333" spans="1:16">
      <c r="A333" s="1"/>
      <c r="B333" s="24" t="s">
        <v>48</v>
      </c>
      <c r="C333" s="25" t="s">
        <v>234</v>
      </c>
      <c r="D333" s="58" t="s">
        <v>158</v>
      </c>
      <c r="E333" s="27" t="s">
        <v>255</v>
      </c>
      <c r="F333" s="27" t="s">
        <v>272</v>
      </c>
      <c r="G333" s="27" t="s">
        <v>284</v>
      </c>
      <c r="H333" s="64" t="s">
        <v>288</v>
      </c>
      <c r="I333" s="27" t="s">
        <v>311</v>
      </c>
      <c r="J333" s="64" t="s">
        <v>319</v>
      </c>
      <c r="K333" s="64" t="s">
        <v>327</v>
      </c>
      <c r="L333" s="27" t="s">
        <v>158</v>
      </c>
      <c r="M333" s="27" t="s">
        <v>158</v>
      </c>
      <c r="N333" s="27" t="s">
        <v>329</v>
      </c>
      <c r="O333" s="27" t="s">
        <v>329</v>
      </c>
      <c r="P333" s="27" t="s">
        <v>329</v>
      </c>
    </row>
    <row r="334" spans="1:16">
      <c r="A334" s="1"/>
      <c r="B334" s="18" t="s">
        <v>50</v>
      </c>
      <c r="C334" s="19" t="s">
        <v>51</v>
      </c>
      <c r="D334" s="20"/>
      <c r="E334" s="65">
        <v>21</v>
      </c>
      <c r="F334" s="31">
        <v>24</v>
      </c>
      <c r="G334" s="31">
        <v>20.5</v>
      </c>
      <c r="H334" s="65">
        <v>31</v>
      </c>
      <c r="I334" s="31">
        <v>30.7</v>
      </c>
      <c r="J334" s="65">
        <v>29.5</v>
      </c>
      <c r="K334" s="65">
        <v>20.5</v>
      </c>
      <c r="L334" s="31">
        <v>8.5</v>
      </c>
      <c r="M334" s="31">
        <v>3</v>
      </c>
      <c r="N334" s="31">
        <v>6.2</v>
      </c>
      <c r="O334" s="31">
        <v>0.2</v>
      </c>
      <c r="P334" s="31">
        <v>9</v>
      </c>
    </row>
    <row r="335" spans="1:16">
      <c r="A335" s="1"/>
      <c r="B335" s="21" t="s">
        <v>52</v>
      </c>
      <c r="C335" s="22" t="s">
        <v>51</v>
      </c>
      <c r="D335" s="23"/>
      <c r="E335" s="66">
        <v>17.5</v>
      </c>
      <c r="F335" s="33">
        <v>17.5</v>
      </c>
      <c r="G335" s="33">
        <v>20.2</v>
      </c>
      <c r="H335" s="66">
        <v>20.399999999999999</v>
      </c>
      <c r="I335" s="33">
        <v>21.2</v>
      </c>
      <c r="J335" s="66">
        <v>21</v>
      </c>
      <c r="K335" s="66">
        <v>18.8</v>
      </c>
      <c r="L335" s="33">
        <v>17.2</v>
      </c>
      <c r="M335" s="33">
        <v>14.2</v>
      </c>
      <c r="N335" s="33">
        <v>14</v>
      </c>
      <c r="O335" s="33">
        <v>13</v>
      </c>
      <c r="P335" s="33">
        <v>13.7</v>
      </c>
    </row>
    <row r="336" spans="1:16">
      <c r="A336" s="1"/>
      <c r="B336" s="6" t="s">
        <v>137</v>
      </c>
      <c r="C336" s="6"/>
      <c r="D336" s="6"/>
      <c r="E336" s="35" t="str">
        <f>IF(E269=0,"",E269)</f>
        <v>曇</v>
      </c>
      <c r="F336" s="35" t="str">
        <f t="shared" ref="F336:M336" si="26">IF(F269=0,"",F269)</f>
        <v>晴</v>
      </c>
      <c r="G336" s="35" t="s">
        <v>285</v>
      </c>
      <c r="H336" s="35" t="str">
        <f t="shared" si="26"/>
        <v>晴</v>
      </c>
      <c r="I336" s="35" t="s">
        <v>312</v>
      </c>
      <c r="J336" s="35" t="str">
        <f t="shared" si="26"/>
        <v>晴</v>
      </c>
      <c r="K336" s="35" t="str">
        <f t="shared" ref="K336" si="27">IF(K269=0,"",K269)</f>
        <v>晴</v>
      </c>
      <c r="L336" s="35" t="str">
        <f t="shared" si="26"/>
        <v>晴</v>
      </c>
      <c r="M336" s="35" t="str">
        <f t="shared" si="26"/>
        <v>晴</v>
      </c>
      <c r="N336" s="35" t="s">
        <v>330</v>
      </c>
      <c r="O336" s="35" t="s">
        <v>330</v>
      </c>
      <c r="P336" s="35" t="s">
        <v>321</v>
      </c>
    </row>
    <row r="338" spans="1:16">
      <c r="O338" s="5" t="s">
        <v>186</v>
      </c>
    </row>
    <row r="340" spans="1:16">
      <c r="A340" s="1"/>
      <c r="B340" s="2" t="s">
        <v>241</v>
      </c>
      <c r="C340" s="129">
        <v>5.0000000000000002E-5</v>
      </c>
      <c r="D340" s="6"/>
      <c r="E340" s="96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</row>
    <row r="341" spans="1:16">
      <c r="A341" s="1"/>
      <c r="B341" s="2" t="s">
        <v>242</v>
      </c>
      <c r="C341" s="129">
        <v>5.0000000000000002E-5</v>
      </c>
      <c r="D341" s="6"/>
      <c r="E341" s="96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</row>
  </sheetData>
  <mergeCells count="5">
    <mergeCell ref="A2:A3"/>
    <mergeCell ref="A70:A71"/>
    <mergeCell ref="A271:A272"/>
    <mergeCell ref="A204:A205"/>
    <mergeCell ref="A137:A138"/>
  </mergeCells>
  <phoneticPr fontId="2"/>
  <dataValidations count="1">
    <dataValidation imeMode="off" allowBlank="1" showInputMessage="1" showErrorMessage="1" sqref="P197 L35:L58 P130 P264 P127:P129 F65:F67 E333:G333 J119:K121 L168:L188 I65:I67 I133:I134 M235:N256 L132:P134 P235:P263 L65:P67 F266:G268 E132:G132 L199:P201 P168:P196 L235:L255 I199:I201 M33:M58 I328:I331 F133:G134 E328:E329 F199:G201 J101:K117 F119:F121 E63:P63 L319:L327 M168:N193 J123:K125 H101:H117 E127:O130 I266:P268 L308 L310:L312 I15:I58 L333:P335 L101:P126 L257:N260 O235:O260 I6:I13 E168:E192 I74:I125 E266 E302:E326 E199 E101:E125 E235:E259 F334:G335 G101:G126 F168:H193 G235:H262 I261:O262 F35:F58 E196:O197 I333:I335 J302:K329 O35:P60 N33:N60 E340:P341 L13 O168:O195 E194:N195 I208:I259 E261:F262 H123:H126 E263:O264 L328:P329 F235:F260 E33:E58 G33:H58 F123:F126 F302:H329 I141:I192 H119:H121 I275:I326 E330:H331 J330:P331 E59:M60 J168:K192 J235:K259 J33:K58 L190:L193 M302:P327" xr:uid="{00000000-0002-0000-00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8" fitToHeight="5" orientation="landscape" r:id="rId1"/>
  <rowBreaks count="4" manualBreakCount="4">
    <brk id="68" max="15" man="1"/>
    <brk id="135" max="15" man="1"/>
    <brk id="202" max="15" man="1"/>
    <brk id="269" max="15" man="1"/>
  </rowBreaks>
  <ignoredErrors>
    <ignoredError sqref="A264:A323 A4:A60 A63:A128 A130:A195 A197:A262" numberStoredAsText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66"/>
  <sheetViews>
    <sheetView view="pageBreakPreview" zoomScaleNormal="100" zoomScaleSheetLayoutView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F2" sqref="F2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>
      <c r="A1" s="70">
        <v>1</v>
      </c>
      <c r="B1" s="70">
        <v>2</v>
      </c>
      <c r="C1" s="70">
        <v>3</v>
      </c>
      <c r="D1" s="70">
        <v>4</v>
      </c>
      <c r="E1" s="70">
        <v>5</v>
      </c>
      <c r="F1" s="70">
        <v>6</v>
      </c>
      <c r="G1" s="70">
        <v>7</v>
      </c>
      <c r="H1" s="70">
        <v>8</v>
      </c>
      <c r="I1" s="70">
        <v>9</v>
      </c>
      <c r="J1" s="70">
        <v>10</v>
      </c>
      <c r="K1" s="70">
        <v>11</v>
      </c>
      <c r="L1" s="70">
        <v>12</v>
      </c>
      <c r="M1" s="70">
        <v>13</v>
      </c>
      <c r="N1" s="70">
        <v>14</v>
      </c>
      <c r="O1" s="70">
        <v>15</v>
      </c>
      <c r="P1" s="70">
        <v>9</v>
      </c>
      <c r="Q1" s="70">
        <v>17</v>
      </c>
      <c r="R1" s="70">
        <v>18</v>
      </c>
    </row>
    <row r="2" spans="1:18">
      <c r="A2" s="140" t="s">
        <v>143</v>
      </c>
      <c r="B2" s="70" t="s">
        <v>147</v>
      </c>
      <c r="C2" s="70"/>
      <c r="D2" s="70" t="s">
        <v>139</v>
      </c>
      <c r="E2" s="70">
        <f>SUBTOTAL(3,E4:E54)</f>
        <v>0</v>
      </c>
      <c r="F2" s="70">
        <f t="shared" ref="F2:R2" si="0">SUBTOTAL(3,F4:F54)</f>
        <v>0</v>
      </c>
      <c r="G2" s="70">
        <f t="shared" si="0"/>
        <v>0</v>
      </c>
      <c r="H2" s="70">
        <f t="shared" si="0"/>
        <v>0</v>
      </c>
      <c r="I2" s="70">
        <f t="shared" si="0"/>
        <v>0</v>
      </c>
      <c r="J2" s="70">
        <f t="shared" si="0"/>
        <v>0</v>
      </c>
      <c r="K2" s="70">
        <f t="shared" si="0"/>
        <v>0</v>
      </c>
      <c r="L2" s="70">
        <f t="shared" si="0"/>
        <v>0</v>
      </c>
      <c r="M2" s="70">
        <f t="shared" si="0"/>
        <v>0</v>
      </c>
      <c r="N2" s="70">
        <f t="shared" si="0"/>
        <v>0</v>
      </c>
      <c r="O2" s="70">
        <f t="shared" si="0"/>
        <v>0</v>
      </c>
      <c r="P2" s="70">
        <f t="shared" ref="P2" si="1">SUBTOTAL(3,P4:P54)</f>
        <v>51</v>
      </c>
      <c r="Q2" s="70">
        <f t="shared" si="0"/>
        <v>51</v>
      </c>
      <c r="R2" s="70">
        <f t="shared" si="0"/>
        <v>51</v>
      </c>
    </row>
    <row r="3" spans="1:18">
      <c r="A3" s="141"/>
      <c r="B3" s="70" t="s">
        <v>131</v>
      </c>
      <c r="C3" s="70" t="s">
        <v>132</v>
      </c>
      <c r="D3" s="70" t="s">
        <v>133</v>
      </c>
      <c r="E3" s="70" t="s">
        <v>117</v>
      </c>
      <c r="F3" s="70" t="s">
        <v>118</v>
      </c>
      <c r="G3" s="70" t="s">
        <v>119</v>
      </c>
      <c r="H3" s="70" t="s">
        <v>120</v>
      </c>
      <c r="I3" s="70" t="s">
        <v>121</v>
      </c>
      <c r="J3" s="70" t="s">
        <v>122</v>
      </c>
      <c r="K3" s="70" t="s">
        <v>123</v>
      </c>
      <c r="L3" s="70" t="s">
        <v>124</v>
      </c>
      <c r="M3" s="70" t="s">
        <v>125</v>
      </c>
      <c r="N3" s="70" t="s">
        <v>126</v>
      </c>
      <c r="O3" s="70" t="s">
        <v>127</v>
      </c>
      <c r="P3" s="70" t="s">
        <v>181</v>
      </c>
      <c r="Q3" s="70" t="s">
        <v>129</v>
      </c>
      <c r="R3" s="70" t="s">
        <v>130</v>
      </c>
    </row>
    <row r="4" spans="1:18">
      <c r="A4" s="45" t="s">
        <v>62</v>
      </c>
      <c r="B4" s="46" t="s">
        <v>0</v>
      </c>
      <c r="C4" s="12">
        <v>100</v>
      </c>
      <c r="D4" s="6">
        <v>0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>
        <v>1</v>
      </c>
      <c r="Q4" s="15">
        <f>MAX(E4:P4)</f>
        <v>1</v>
      </c>
      <c r="R4" s="15">
        <f>MIN(E4:P4)</f>
        <v>1</v>
      </c>
    </row>
    <row r="5" spans="1:18">
      <c r="A5" s="45" t="s">
        <v>63</v>
      </c>
      <c r="B5" s="46" t="s">
        <v>1</v>
      </c>
      <c r="C5" s="3" t="s">
        <v>2</v>
      </c>
      <c r="D5" s="6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 t="s">
        <v>134</v>
      </c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 t="s">
        <v>167</v>
      </c>
      <c r="Q6" s="15" t="str">
        <f>IF(MAX(E6:P6)=0,D6&amp;"未満",MAX(E6:P6))</f>
        <v>0.0003未満</v>
      </c>
      <c r="R6" s="15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 t="s">
        <v>168</v>
      </c>
      <c r="Q7" s="15" t="str">
        <f t="shared" ref="Q7:Q50" si="2">IF(MAX(E7:P7)=0,D7&amp;"未満",MAX(E7:P7))</f>
        <v>0.00005未満</v>
      </c>
      <c r="R7" s="15" t="str">
        <f t="shared" ref="R7:R50" si="3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 t="s">
        <v>162</v>
      </c>
      <c r="Q8" s="15" t="str">
        <f t="shared" si="2"/>
        <v>0.001未満</v>
      </c>
      <c r="R8" s="15" t="str">
        <f t="shared" si="3"/>
        <v>0.001未満</v>
      </c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 t="s">
        <v>162</v>
      </c>
      <c r="Q9" s="15" t="str">
        <f t="shared" si="2"/>
        <v>0.001未満</v>
      </c>
      <c r="R9" s="15" t="str">
        <f t="shared" si="3"/>
        <v>0.001未満</v>
      </c>
    </row>
    <row r="10" spans="1:18">
      <c r="A10" s="1" t="s">
        <v>68</v>
      </c>
      <c r="B10" s="2" t="s">
        <v>7</v>
      </c>
      <c r="C10" s="10">
        <v>0.01</v>
      </c>
      <c r="D10" s="6">
        <v>1E-3</v>
      </c>
      <c r="E10" s="15"/>
      <c r="F10" s="63"/>
      <c r="G10" s="15"/>
      <c r="H10" s="15"/>
      <c r="I10" s="15"/>
      <c r="J10" s="15"/>
      <c r="K10" s="15"/>
      <c r="L10" s="63"/>
      <c r="M10" s="15"/>
      <c r="N10" s="15"/>
      <c r="O10" s="63"/>
      <c r="P10" s="15" t="s">
        <v>162</v>
      </c>
      <c r="Q10" s="15" t="str">
        <f t="shared" si="2"/>
        <v>0.001未満</v>
      </c>
      <c r="R10" s="15" t="str">
        <f t="shared" si="3"/>
        <v>0.001未満</v>
      </c>
    </row>
    <row r="11" spans="1:18">
      <c r="A11" s="1" t="s">
        <v>69</v>
      </c>
      <c r="B11" s="2" t="s">
        <v>8</v>
      </c>
      <c r="C11" s="10">
        <v>0.05</v>
      </c>
      <c r="D11" s="6">
        <v>5.0000000000000001E-3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 t="s">
        <v>169</v>
      </c>
      <c r="Q11" s="15" t="str">
        <f t="shared" si="2"/>
        <v>0.005未満</v>
      </c>
      <c r="R11" s="15" t="str">
        <f t="shared" si="3"/>
        <v>0.005未満</v>
      </c>
    </row>
    <row r="12" spans="1:18">
      <c r="A12" s="1" t="s">
        <v>70</v>
      </c>
      <c r="B12" s="2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 t="s">
        <v>163</v>
      </c>
      <c r="Q12" s="15" t="str">
        <f t="shared" si="2"/>
        <v>0.004未満</v>
      </c>
      <c r="R12" s="15" t="str">
        <f t="shared" si="3"/>
        <v>0.004未満</v>
      </c>
    </row>
    <row r="13" spans="1:18">
      <c r="A13" s="1" t="s">
        <v>71</v>
      </c>
      <c r="B13" s="2" t="s">
        <v>10</v>
      </c>
      <c r="C13" s="10">
        <v>0.01</v>
      </c>
      <c r="D13" s="6">
        <v>1E-3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 t="s">
        <v>162</v>
      </c>
      <c r="Q13" s="15" t="str">
        <f t="shared" si="2"/>
        <v>0.001未満</v>
      </c>
      <c r="R13" s="15" t="str">
        <f t="shared" si="3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>
        <v>0.54</v>
      </c>
      <c r="Q14" s="15">
        <f t="shared" si="2"/>
        <v>0.54</v>
      </c>
      <c r="R14" s="15">
        <f t="shared" si="3"/>
        <v>0.54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29"/>
      <c r="H15" s="15"/>
      <c r="I15" s="15"/>
      <c r="J15" s="15"/>
      <c r="K15" s="15"/>
      <c r="L15" s="15"/>
      <c r="M15" s="15"/>
      <c r="N15" s="15"/>
      <c r="O15" s="15"/>
      <c r="P15" s="15" t="s">
        <v>170</v>
      </c>
      <c r="Q15" s="15" t="str">
        <f t="shared" si="2"/>
        <v>0.08未満</v>
      </c>
      <c r="R15" s="15" t="str">
        <f t="shared" si="3"/>
        <v>0.08未満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 t="s">
        <v>171</v>
      </c>
      <c r="Q16" s="15" t="str">
        <f t="shared" si="2"/>
        <v>0.1未満</v>
      </c>
      <c r="R16" s="15" t="str">
        <f t="shared" si="3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 t="s">
        <v>172</v>
      </c>
      <c r="Q17" s="15" t="str">
        <f t="shared" si="2"/>
        <v>0.0002未満</v>
      </c>
      <c r="R17" s="15" t="str">
        <f t="shared" si="3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 t="s">
        <v>169</v>
      </c>
      <c r="Q18" s="15" t="str">
        <f t="shared" si="2"/>
        <v>0.005未満</v>
      </c>
      <c r="R18" s="15" t="str">
        <f t="shared" si="3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 t="s">
        <v>163</v>
      </c>
      <c r="Q19" s="15" t="str">
        <f t="shared" si="2"/>
        <v>0.004未満</v>
      </c>
      <c r="R19" s="15" t="str">
        <f t="shared" si="3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 t="s">
        <v>173</v>
      </c>
      <c r="Q20" s="15" t="str">
        <f t="shared" si="2"/>
        <v>0.002未満</v>
      </c>
      <c r="R20" s="15" t="str">
        <f t="shared" si="3"/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 t="s">
        <v>162</v>
      </c>
      <c r="Q21" s="15" t="str">
        <f t="shared" si="2"/>
        <v>0.001未満</v>
      </c>
      <c r="R21" s="15" t="str">
        <f t="shared" si="3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 t="s">
        <v>162</v>
      </c>
      <c r="Q22" s="15" t="str">
        <f t="shared" si="2"/>
        <v>0.001未満</v>
      </c>
      <c r="R22" s="15" t="str">
        <f t="shared" si="3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 t="s">
        <v>162</v>
      </c>
      <c r="Q23" s="15" t="str">
        <f t="shared" si="2"/>
        <v>0.001未満</v>
      </c>
      <c r="R23" s="15" t="str">
        <f t="shared" si="3"/>
        <v>0.001未満</v>
      </c>
    </row>
    <row r="24" spans="1:18">
      <c r="A24" s="1" t="s">
        <v>82</v>
      </c>
      <c r="B24" s="2" t="s">
        <v>18</v>
      </c>
      <c r="C24" s="13">
        <v>0.6</v>
      </c>
      <c r="D24" s="6">
        <v>0.06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 t="s">
        <v>164</v>
      </c>
      <c r="Q24" s="15" t="str">
        <f t="shared" si="2"/>
        <v>0.06未満</v>
      </c>
      <c r="R24" s="15" t="str">
        <f t="shared" si="3"/>
        <v>0.06未満</v>
      </c>
    </row>
    <row r="25" spans="1:18">
      <c r="A25" s="1" t="s">
        <v>83</v>
      </c>
      <c r="B25" s="2" t="s">
        <v>19</v>
      </c>
      <c r="C25" s="10">
        <v>0.02</v>
      </c>
      <c r="D25" s="6">
        <v>2E-3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 t="s">
        <v>165</v>
      </c>
      <c r="Q25" s="15" t="str">
        <f t="shared" si="2"/>
        <v>0.002未満</v>
      </c>
      <c r="R25" s="15" t="str">
        <f t="shared" si="3"/>
        <v>0.002未満</v>
      </c>
    </row>
    <row r="26" spans="1:18">
      <c r="A26" s="1" t="s">
        <v>84</v>
      </c>
      <c r="B26" s="2" t="s">
        <v>20</v>
      </c>
      <c r="C26" s="10">
        <v>0.06</v>
      </c>
      <c r="D26" s="6">
        <v>1E-3</v>
      </c>
      <c r="E26" s="15"/>
      <c r="F26" s="28"/>
      <c r="G26" s="15"/>
      <c r="H26" s="15"/>
      <c r="I26" s="15"/>
      <c r="J26" s="15"/>
      <c r="K26" s="15"/>
      <c r="L26" s="28"/>
      <c r="M26" s="15"/>
      <c r="N26" s="15"/>
      <c r="O26" s="28"/>
      <c r="P26" s="15">
        <v>4.0000000000000001E-3</v>
      </c>
      <c r="Q26" s="15">
        <f t="shared" si="2"/>
        <v>4.0000000000000001E-3</v>
      </c>
      <c r="R26" s="15">
        <f t="shared" si="3"/>
        <v>4.0000000000000001E-3</v>
      </c>
    </row>
    <row r="27" spans="1:18">
      <c r="A27" s="1" t="s">
        <v>85</v>
      </c>
      <c r="B27" s="2" t="s">
        <v>21</v>
      </c>
      <c r="C27" s="10">
        <v>0.03</v>
      </c>
      <c r="D27" s="6">
        <v>3.0000000000000001E-3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>
        <v>3.0000000000000001E-3</v>
      </c>
      <c r="Q27" s="15">
        <f t="shared" si="2"/>
        <v>3.0000000000000001E-3</v>
      </c>
      <c r="R27" s="15">
        <f t="shared" si="3"/>
        <v>3.0000000000000001E-3</v>
      </c>
    </row>
    <row r="28" spans="1:18">
      <c r="A28" s="1" t="s">
        <v>86</v>
      </c>
      <c r="B28" s="2" t="s">
        <v>56</v>
      </c>
      <c r="C28" s="13">
        <v>0.1</v>
      </c>
      <c r="D28" s="6">
        <v>1E-3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 t="s">
        <v>162</v>
      </c>
      <c r="Q28" s="15" t="str">
        <f t="shared" si="2"/>
        <v>0.001未満</v>
      </c>
      <c r="R28" s="15" t="str">
        <f t="shared" si="3"/>
        <v>0.001未満</v>
      </c>
    </row>
    <row r="29" spans="1:18">
      <c r="A29" s="1" t="s">
        <v>87</v>
      </c>
      <c r="B29" s="2" t="s">
        <v>22</v>
      </c>
      <c r="C29" s="10">
        <v>0.01</v>
      </c>
      <c r="D29" s="6">
        <v>1E-3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 t="s">
        <v>162</v>
      </c>
      <c r="Q29" s="15" t="str">
        <f t="shared" si="2"/>
        <v>0.001未満</v>
      </c>
      <c r="R29" s="15" t="str">
        <f t="shared" si="3"/>
        <v>0.001未満</v>
      </c>
    </row>
    <row r="30" spans="1:18">
      <c r="A30" s="1" t="s">
        <v>88</v>
      </c>
      <c r="B30" s="2" t="s">
        <v>23</v>
      </c>
      <c r="C30" s="13">
        <v>0.1</v>
      </c>
      <c r="D30" s="6">
        <v>1E-3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>
        <v>5.0000000000000001E-3</v>
      </c>
      <c r="Q30" s="15">
        <f t="shared" si="2"/>
        <v>5.0000000000000001E-3</v>
      </c>
      <c r="R30" s="15">
        <f t="shared" si="3"/>
        <v>5.0000000000000001E-3</v>
      </c>
    </row>
    <row r="31" spans="1:18">
      <c r="A31" s="1" t="s">
        <v>89</v>
      </c>
      <c r="B31" s="2" t="s">
        <v>24</v>
      </c>
      <c r="C31" s="10">
        <v>0.03</v>
      </c>
      <c r="D31" s="6">
        <v>3.0000000000000001E-3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>
        <v>4.0000000000000001E-3</v>
      </c>
      <c r="Q31" s="15">
        <f t="shared" si="2"/>
        <v>4.0000000000000001E-3</v>
      </c>
      <c r="R31" s="15">
        <f t="shared" si="3"/>
        <v>4.0000000000000001E-3</v>
      </c>
    </row>
    <row r="32" spans="1:18">
      <c r="A32" s="1" t="s">
        <v>90</v>
      </c>
      <c r="B32" s="2" t="s">
        <v>57</v>
      </c>
      <c r="C32" s="10">
        <v>0.03</v>
      </c>
      <c r="D32" s="6">
        <v>1E-3</v>
      </c>
      <c r="E32" s="15"/>
      <c r="F32" s="28"/>
      <c r="G32" s="15"/>
      <c r="H32" s="15"/>
      <c r="I32" s="15"/>
      <c r="J32" s="15"/>
      <c r="K32" s="15"/>
      <c r="L32" s="28"/>
      <c r="M32" s="15"/>
      <c r="N32" s="15"/>
      <c r="O32" s="28"/>
      <c r="P32" s="15">
        <v>1E-3</v>
      </c>
      <c r="Q32" s="15">
        <f t="shared" si="2"/>
        <v>1E-3</v>
      </c>
      <c r="R32" s="15">
        <f t="shared" si="3"/>
        <v>1E-3</v>
      </c>
    </row>
    <row r="33" spans="1:18">
      <c r="A33" s="1" t="s">
        <v>91</v>
      </c>
      <c r="B33" s="2" t="s">
        <v>58</v>
      </c>
      <c r="C33" s="10">
        <v>0.09</v>
      </c>
      <c r="D33" s="6">
        <v>1E-3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 t="s">
        <v>162</v>
      </c>
      <c r="Q33" s="15" t="str">
        <f t="shared" si="2"/>
        <v>0.001未満</v>
      </c>
      <c r="R33" s="15" t="str">
        <f t="shared" si="3"/>
        <v>0.001未満</v>
      </c>
    </row>
    <row r="34" spans="1:18">
      <c r="A34" s="1" t="s">
        <v>92</v>
      </c>
      <c r="B34" s="2" t="s">
        <v>25</v>
      </c>
      <c r="C34" s="10">
        <v>0.08</v>
      </c>
      <c r="D34" s="6">
        <v>8.0000000000000002E-3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 t="s">
        <v>166</v>
      </c>
      <c r="Q34" s="15" t="str">
        <f t="shared" si="2"/>
        <v>0.008未満</v>
      </c>
      <c r="R34" s="15" t="str">
        <f t="shared" si="3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 t="s">
        <v>174</v>
      </c>
      <c r="Q35" s="15" t="str">
        <f t="shared" si="2"/>
        <v>0.01未満</v>
      </c>
      <c r="R35" s="15" t="str">
        <f t="shared" si="3"/>
        <v>0.01未満</v>
      </c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 t="s">
        <v>175</v>
      </c>
      <c r="Q36" s="15" t="str">
        <f t="shared" si="2"/>
        <v>0.02未満</v>
      </c>
      <c r="R36" s="15" t="str">
        <f t="shared" si="3"/>
        <v>0.02未満</v>
      </c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 t="s">
        <v>176</v>
      </c>
      <c r="Q37" s="15" t="str">
        <f t="shared" si="2"/>
        <v>0.03未満</v>
      </c>
      <c r="R37" s="15" t="str">
        <f t="shared" si="3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 t="s">
        <v>174</v>
      </c>
      <c r="Q38" s="15" t="str">
        <f t="shared" si="2"/>
        <v>0.01未満</v>
      </c>
      <c r="R38" s="15" t="str">
        <f t="shared" si="3"/>
        <v>0.01未満</v>
      </c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>
        <v>4.5</v>
      </c>
      <c r="Q39" s="15">
        <f t="shared" si="2"/>
        <v>4.5</v>
      </c>
      <c r="R39" s="15">
        <f t="shared" si="3"/>
        <v>4.5</v>
      </c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 t="s">
        <v>169</v>
      </c>
      <c r="Q40" s="15" t="str">
        <f t="shared" si="2"/>
        <v>0.005未満</v>
      </c>
      <c r="R40" s="15" t="str">
        <f t="shared" si="3"/>
        <v>0.005未満</v>
      </c>
    </row>
    <row r="41" spans="1:18">
      <c r="A41" s="45" t="s">
        <v>99</v>
      </c>
      <c r="B41" s="46" t="s">
        <v>32</v>
      </c>
      <c r="C41" s="11">
        <v>200</v>
      </c>
      <c r="D41" s="6">
        <v>1</v>
      </c>
      <c r="E41" s="34"/>
      <c r="F41" s="15"/>
      <c r="G41" s="34"/>
      <c r="H41" s="15"/>
      <c r="I41" s="15"/>
      <c r="J41" s="15"/>
      <c r="K41" s="15"/>
      <c r="L41" s="15"/>
      <c r="M41" s="15"/>
      <c r="N41" s="15"/>
      <c r="O41" s="15"/>
      <c r="P41" s="15">
        <v>2.6</v>
      </c>
      <c r="Q41" s="15">
        <f t="shared" si="2"/>
        <v>2.6</v>
      </c>
      <c r="R41" s="15">
        <f t="shared" si="3"/>
        <v>2.6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>
        <v>24</v>
      </c>
      <c r="Q42" s="15">
        <f t="shared" si="2"/>
        <v>24</v>
      </c>
      <c r="R42" s="15">
        <f t="shared" si="3"/>
        <v>24</v>
      </c>
    </row>
    <row r="43" spans="1:18">
      <c r="A43" s="1" t="s">
        <v>101</v>
      </c>
      <c r="B43" s="2" t="s">
        <v>34</v>
      </c>
      <c r="C43" s="11">
        <v>500</v>
      </c>
      <c r="D43" s="6">
        <v>20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>
        <v>76</v>
      </c>
      <c r="Q43" s="15">
        <f t="shared" si="2"/>
        <v>76</v>
      </c>
      <c r="R43" s="15">
        <f t="shared" si="3"/>
        <v>76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 t="s">
        <v>175</v>
      </c>
      <c r="Q44" s="15" t="str">
        <f t="shared" si="2"/>
        <v>0.02未満</v>
      </c>
      <c r="R44" s="15" t="str">
        <f t="shared" si="3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 t="s">
        <v>177</v>
      </c>
      <c r="Q45" s="15" t="str">
        <f t="shared" si="2"/>
        <v>0.000001未満</v>
      </c>
      <c r="R45" s="15" t="str">
        <f t="shared" si="3"/>
        <v>0.000001未満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 t="s">
        <v>177</v>
      </c>
      <c r="Q46" s="15" t="str">
        <f t="shared" si="2"/>
        <v>0.000001未満</v>
      </c>
      <c r="R46" s="15" t="str">
        <f t="shared" si="3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 t="s">
        <v>173</v>
      </c>
      <c r="Q47" s="15" t="str">
        <f t="shared" si="2"/>
        <v>0.002未満</v>
      </c>
      <c r="R47" s="15" t="str">
        <f t="shared" si="3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 t="s">
        <v>178</v>
      </c>
      <c r="Q48" s="15" t="str">
        <f t="shared" si="2"/>
        <v>0.0005未満</v>
      </c>
      <c r="R48" s="15" t="str">
        <f t="shared" si="3"/>
        <v>0.0005未満</v>
      </c>
    </row>
    <row r="49" spans="1:18">
      <c r="A49" s="45" t="s">
        <v>107</v>
      </c>
      <c r="B49" s="46" t="s">
        <v>39</v>
      </c>
      <c r="C49" s="11">
        <v>3</v>
      </c>
      <c r="D49" s="6">
        <v>0.3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>
        <v>0.5</v>
      </c>
      <c r="Q49" s="15">
        <f t="shared" si="2"/>
        <v>0.5</v>
      </c>
      <c r="R49" s="15">
        <f t="shared" si="3"/>
        <v>0.5</v>
      </c>
    </row>
    <row r="50" spans="1:18">
      <c r="A50" s="45" t="s">
        <v>108</v>
      </c>
      <c r="B50" s="46" t="s">
        <v>40</v>
      </c>
      <c r="C50" s="3" t="s">
        <v>113</v>
      </c>
      <c r="D50" s="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>
        <v>7.8</v>
      </c>
      <c r="Q50" s="15">
        <f t="shared" si="2"/>
        <v>7.8</v>
      </c>
      <c r="R50" s="15">
        <f t="shared" si="3"/>
        <v>7.8</v>
      </c>
    </row>
    <row r="51" spans="1:18">
      <c r="A51" s="45" t="s">
        <v>109</v>
      </c>
      <c r="B51" s="46" t="s">
        <v>41</v>
      </c>
      <c r="C51" s="3" t="s">
        <v>42</v>
      </c>
      <c r="D51" s="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 t="s">
        <v>135</v>
      </c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>
      <c r="A52" s="45" t="s">
        <v>110</v>
      </c>
      <c r="B52" s="46" t="s">
        <v>43</v>
      </c>
      <c r="C52" s="3" t="s">
        <v>42</v>
      </c>
      <c r="D52" s="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 t="s">
        <v>135</v>
      </c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>
      <c r="A53" s="45" t="s">
        <v>111</v>
      </c>
      <c r="B53" s="46" t="s">
        <v>44</v>
      </c>
      <c r="C53" s="3" t="s">
        <v>114</v>
      </c>
      <c r="D53" s="6">
        <v>0.5</v>
      </c>
      <c r="E53" s="15"/>
      <c r="F53" s="15"/>
      <c r="G53" s="15"/>
      <c r="H53" s="15"/>
      <c r="I53" s="15"/>
      <c r="J53" s="15"/>
      <c r="K53" s="15"/>
      <c r="L53" s="15"/>
      <c r="M53" s="34"/>
      <c r="N53" s="34"/>
      <c r="O53" s="15"/>
      <c r="P53" s="15">
        <v>0.9</v>
      </c>
      <c r="Q53" s="15">
        <f t="shared" ref="Q53:Q54" si="4">IF(MAX(E53:P53)=0,D53&amp;"未満",MAX(E53:P53))</f>
        <v>0.9</v>
      </c>
      <c r="R53" s="15">
        <f t="shared" ref="R53:R54" si="5">IF(MIN(E53:P53)=0,D53&amp;"未満",MIN(E53:P53))</f>
        <v>0.9</v>
      </c>
    </row>
    <row r="54" spans="1:18">
      <c r="A54" s="45" t="s">
        <v>112</v>
      </c>
      <c r="B54" s="46" t="s">
        <v>45</v>
      </c>
      <c r="C54" s="3" t="s">
        <v>115</v>
      </c>
      <c r="D54" s="6">
        <v>0.1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 t="s">
        <v>136</v>
      </c>
      <c r="Q54" s="15" t="str">
        <f t="shared" si="4"/>
        <v>0.1未満</v>
      </c>
      <c r="R54" s="15" t="str">
        <f t="shared" si="5"/>
        <v>0.1未満</v>
      </c>
    </row>
    <row r="55" spans="1:18">
      <c r="A55" s="1"/>
      <c r="B55" s="2" t="s">
        <v>61</v>
      </c>
      <c r="C55" s="2"/>
      <c r="D55" s="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 t="s">
        <v>141</v>
      </c>
      <c r="Q55" s="16"/>
      <c r="R55" s="16"/>
    </row>
    <row r="56" spans="1:18">
      <c r="A56" s="36"/>
      <c r="B56" s="37"/>
      <c r="C56" s="37"/>
      <c r="D56" s="38"/>
      <c r="E56" s="39"/>
      <c r="F56" s="39"/>
      <c r="G56" s="39"/>
      <c r="H56" s="40"/>
      <c r="I56" s="40"/>
      <c r="J56" s="40"/>
      <c r="K56" s="40"/>
      <c r="L56" s="39"/>
      <c r="M56" s="40"/>
      <c r="N56" s="40"/>
      <c r="O56" s="39"/>
      <c r="P56" s="40"/>
      <c r="Q56" s="40"/>
      <c r="R56" s="40"/>
    </row>
    <row r="57" spans="1:18">
      <c r="A57" s="1"/>
      <c r="B57" s="2" t="s">
        <v>46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5" t="str">
        <f>IF(SUBTOTAL(3,E57:P57)=0,"-",MAX(E57:P57))</f>
        <v>-</v>
      </c>
      <c r="R57" s="15" t="str">
        <f>IF(SUBTOTAL(3,E57:P57)=0,"-",MIN(E57:P57))</f>
        <v>-</v>
      </c>
    </row>
    <row r="58" spans="1:18">
      <c r="A58" s="1"/>
      <c r="B58" s="2" t="s">
        <v>1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>
      <c r="A59" s="1"/>
      <c r="B59" s="2" t="s">
        <v>47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>
      <c r="A60" s="1"/>
      <c r="B60" s="2" t="s">
        <v>60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>
      <c r="A62" s="70"/>
      <c r="B62" s="60" t="s">
        <v>138</v>
      </c>
      <c r="C62" s="70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>
        <v>42815</v>
      </c>
      <c r="Q62" s="70"/>
      <c r="R62" s="70"/>
    </row>
    <row r="63" spans="1:18">
      <c r="A63" s="1"/>
      <c r="B63" s="24" t="s">
        <v>48</v>
      </c>
      <c r="C63" s="25" t="s">
        <v>49</v>
      </c>
      <c r="D63" s="58" t="s">
        <v>140</v>
      </c>
      <c r="E63" s="26"/>
      <c r="F63" s="27"/>
      <c r="G63" s="64"/>
      <c r="H63" s="64"/>
      <c r="I63" s="27"/>
      <c r="J63" s="27"/>
      <c r="K63" s="27"/>
      <c r="L63" s="27"/>
      <c r="M63" s="27"/>
      <c r="N63" s="27"/>
      <c r="O63" s="27"/>
      <c r="P63" s="27">
        <v>0.3</v>
      </c>
      <c r="Q63" s="59">
        <f>IF(MAX(E63:P63)=0,D63,MAX(E63:P63))</f>
        <v>0.3</v>
      </c>
      <c r="R63" s="59">
        <f>IF(MIN(E63:P63)=0,D63,MIN(E63:P63))</f>
        <v>0.3</v>
      </c>
    </row>
    <row r="64" spans="1:18">
      <c r="A64" s="1"/>
      <c r="B64" s="18" t="s">
        <v>50</v>
      </c>
      <c r="C64" s="19" t="s">
        <v>51</v>
      </c>
      <c r="D64" s="20"/>
      <c r="E64" s="30"/>
      <c r="F64" s="31"/>
      <c r="G64" s="65"/>
      <c r="H64" s="65"/>
      <c r="I64" s="31"/>
      <c r="J64" s="31"/>
      <c r="K64" s="31"/>
      <c r="L64" s="31"/>
      <c r="M64" s="31"/>
      <c r="N64" s="31"/>
      <c r="O64" s="31"/>
      <c r="P64" s="31">
        <v>6.5</v>
      </c>
      <c r="Q64" s="31">
        <f t="shared" ref="Q64:Q65" si="6">MAX(E64:P64)</f>
        <v>6.5</v>
      </c>
      <c r="R64" s="31">
        <f t="shared" ref="R64:R65" si="7">MIN(E64:P64)</f>
        <v>6.5</v>
      </c>
    </row>
    <row r="65" spans="1:18">
      <c r="A65" s="1"/>
      <c r="B65" s="21" t="s">
        <v>52</v>
      </c>
      <c r="C65" s="22" t="s">
        <v>51</v>
      </c>
      <c r="D65" s="23"/>
      <c r="E65" s="32"/>
      <c r="F65" s="33"/>
      <c r="G65" s="66"/>
      <c r="H65" s="66"/>
      <c r="I65" s="33"/>
      <c r="J65" s="33"/>
      <c r="K65" s="33"/>
      <c r="L65" s="33"/>
      <c r="M65" s="33"/>
      <c r="N65" s="33"/>
      <c r="O65" s="33"/>
      <c r="P65" s="33">
        <v>5</v>
      </c>
      <c r="Q65" s="33">
        <f t="shared" si="6"/>
        <v>5</v>
      </c>
      <c r="R65" s="33">
        <f t="shared" si="7"/>
        <v>5</v>
      </c>
    </row>
    <row r="66" spans="1:18">
      <c r="A66" s="1"/>
      <c r="B66" s="6" t="s">
        <v>137</v>
      </c>
      <c r="C66" s="6"/>
      <c r="D66" s="6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 t="s">
        <v>179</v>
      </c>
      <c r="Q66" s="70"/>
      <c r="R66" s="70"/>
    </row>
  </sheetData>
  <mergeCells count="1">
    <mergeCell ref="A2:A3"/>
  </mergeCells>
  <phoneticPr fontId="1"/>
  <dataValidations count="1">
    <dataValidation imeMode="off" allowBlank="1" showInputMessage="1" showErrorMessage="1" sqref="E33:E58 Q61:R61 G33:H58 I49:I58 I41:I43 L35:L58 Q55:R56 F35:F58 J33:K58 F63:F65 I39 M33:N58 E59:P61 I63:P65 O35:O58 P49:P58 P41:P43 P39" xr:uid="{00000000-0002-0000-08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P66"/>
  <sheetViews>
    <sheetView view="pageBreakPreview" zoomScale="85" zoomScaleNormal="100" zoomScaleSheetLayoutView="85" workbookViewId="0">
      <pane xSplit="4" ySplit="3" topLeftCell="J4" activePane="bottomRight" state="frozen"/>
      <selection pane="topRight" activeCell="E1" sqref="E1"/>
      <selection pane="bottomLeft" activeCell="A4" sqref="A4"/>
      <selection pane="bottomRight" activeCell="Q10" sqref="Q10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customWidth="1"/>
    <col min="4" max="12" width="9.5" style="5" customWidth="1"/>
    <col min="13" max="13" width="9.5" style="98" customWidth="1"/>
    <col min="14" max="16" width="9.5" style="5" customWidth="1"/>
    <col min="17" max="16384" width="9" style="5"/>
  </cols>
  <sheetData>
    <row r="1" spans="1:16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96">
        <v>13</v>
      </c>
      <c r="N1" s="7">
        <v>14</v>
      </c>
      <c r="O1" s="7">
        <v>15</v>
      </c>
      <c r="P1" s="7">
        <v>16</v>
      </c>
    </row>
    <row r="2" spans="1:16">
      <c r="A2" s="140" t="s">
        <v>143</v>
      </c>
      <c r="B2" s="7" t="s">
        <v>144</v>
      </c>
      <c r="C2" s="7"/>
      <c r="D2" s="7" t="s">
        <v>139</v>
      </c>
      <c r="E2" s="7">
        <f>SUBTOTAL(3,E4:E54)</f>
        <v>9</v>
      </c>
      <c r="F2" s="7">
        <f t="shared" ref="F2:P2" si="0">SUBTOTAL(3,F4:F54)</f>
        <v>21</v>
      </c>
      <c r="G2" s="7">
        <f t="shared" si="0"/>
        <v>9</v>
      </c>
      <c r="H2" s="7">
        <f t="shared" si="0"/>
        <v>9</v>
      </c>
      <c r="I2" s="7">
        <f t="shared" si="0"/>
        <v>51</v>
      </c>
      <c r="J2" s="7">
        <f t="shared" si="0"/>
        <v>9</v>
      </c>
      <c r="K2" s="7">
        <f t="shared" si="0"/>
        <v>9</v>
      </c>
      <c r="L2" s="7">
        <f t="shared" si="0"/>
        <v>21</v>
      </c>
      <c r="M2" s="96">
        <f t="shared" si="0"/>
        <v>9</v>
      </c>
      <c r="N2" s="7">
        <f t="shared" si="0"/>
        <v>9</v>
      </c>
      <c r="O2" s="7">
        <f t="shared" si="0"/>
        <v>21</v>
      </c>
      <c r="P2" s="7">
        <f t="shared" si="0"/>
        <v>9</v>
      </c>
    </row>
    <row r="3" spans="1:16">
      <c r="A3" s="141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96" t="s">
        <v>125</v>
      </c>
      <c r="N3" s="7" t="s">
        <v>126</v>
      </c>
      <c r="O3" s="100" t="s">
        <v>127</v>
      </c>
      <c r="P3" s="100" t="s">
        <v>128</v>
      </c>
    </row>
    <row r="4" spans="1:16">
      <c r="A4" s="45" t="s">
        <v>62</v>
      </c>
      <c r="B4" s="46" t="s">
        <v>0</v>
      </c>
      <c r="C4" s="123">
        <v>100</v>
      </c>
      <c r="D4" s="6">
        <v>0</v>
      </c>
      <c r="E4" s="109">
        <v>0</v>
      </c>
      <c r="F4" s="109">
        <v>0</v>
      </c>
      <c r="G4" s="109">
        <v>0</v>
      </c>
      <c r="H4" s="109">
        <v>0</v>
      </c>
      <c r="I4" s="109">
        <v>0</v>
      </c>
      <c r="J4" s="15">
        <v>0</v>
      </c>
      <c r="K4" s="15">
        <v>0</v>
      </c>
      <c r="L4" s="109">
        <v>0</v>
      </c>
      <c r="M4" s="15">
        <v>0</v>
      </c>
      <c r="N4" s="15">
        <v>0</v>
      </c>
      <c r="O4" s="15">
        <v>0</v>
      </c>
      <c r="P4" s="15">
        <v>0</v>
      </c>
    </row>
    <row r="5" spans="1:16">
      <c r="A5" s="45" t="s">
        <v>63</v>
      </c>
      <c r="B5" s="46" t="s">
        <v>1</v>
      </c>
      <c r="C5" s="3" t="s">
        <v>2</v>
      </c>
      <c r="D5" s="6"/>
      <c r="E5" s="109" t="s">
        <v>244</v>
      </c>
      <c r="F5" s="109" t="s">
        <v>134</v>
      </c>
      <c r="G5" s="109" t="s">
        <v>134</v>
      </c>
      <c r="H5" s="109" t="s">
        <v>134</v>
      </c>
      <c r="I5" s="109" t="s">
        <v>197</v>
      </c>
      <c r="J5" s="15" t="s">
        <v>134</v>
      </c>
      <c r="K5" s="15" t="s">
        <v>134</v>
      </c>
      <c r="L5" s="109" t="s">
        <v>134</v>
      </c>
      <c r="M5" s="15" t="s">
        <v>134</v>
      </c>
      <c r="N5" s="15" t="s">
        <v>134</v>
      </c>
      <c r="O5" s="15" t="s">
        <v>134</v>
      </c>
      <c r="P5" s="15" t="s">
        <v>134</v>
      </c>
    </row>
    <row r="6" spans="1:16">
      <c r="A6" s="1" t="s">
        <v>64</v>
      </c>
      <c r="B6" s="2" t="s">
        <v>3</v>
      </c>
      <c r="C6" s="125">
        <v>3.0000000000000001E-3</v>
      </c>
      <c r="D6" s="6">
        <v>2.9999999999999997E-4</v>
      </c>
      <c r="E6" s="109"/>
      <c r="F6" s="109"/>
      <c r="G6" s="109"/>
      <c r="H6" s="109"/>
      <c r="I6" s="109" t="s">
        <v>167</v>
      </c>
      <c r="J6" s="15"/>
      <c r="K6" s="15"/>
      <c r="L6" s="109"/>
      <c r="M6" s="15"/>
      <c r="N6" s="15"/>
      <c r="O6" s="15"/>
      <c r="P6" s="15"/>
    </row>
    <row r="7" spans="1:16">
      <c r="A7" s="1" t="s">
        <v>65</v>
      </c>
      <c r="B7" s="2" t="s">
        <v>4</v>
      </c>
      <c r="C7" s="126">
        <v>5.0000000000000001E-4</v>
      </c>
      <c r="D7" s="6">
        <v>5.0000000000000002E-5</v>
      </c>
      <c r="E7" s="109"/>
      <c r="F7" s="109"/>
      <c r="G7" s="109"/>
      <c r="H7" s="109"/>
      <c r="I7" s="109" t="s">
        <v>168</v>
      </c>
      <c r="J7" s="15"/>
      <c r="K7" s="15"/>
      <c r="L7" s="109"/>
      <c r="M7" s="15"/>
      <c r="N7" s="15"/>
      <c r="O7" s="15"/>
      <c r="P7" s="15"/>
    </row>
    <row r="8" spans="1:16">
      <c r="A8" s="1" t="s">
        <v>66</v>
      </c>
      <c r="B8" s="2" t="s">
        <v>5</v>
      </c>
      <c r="C8" s="127">
        <v>0.01</v>
      </c>
      <c r="D8" s="6">
        <v>1E-3</v>
      </c>
      <c r="E8" s="109"/>
      <c r="F8" s="109"/>
      <c r="G8" s="109"/>
      <c r="H8" s="109"/>
      <c r="I8" s="109" t="s">
        <v>273</v>
      </c>
      <c r="J8" s="15"/>
      <c r="K8" s="15"/>
      <c r="L8" s="109"/>
      <c r="M8" s="15"/>
      <c r="N8" s="15"/>
      <c r="O8" s="15"/>
      <c r="P8" s="15"/>
    </row>
    <row r="9" spans="1:16">
      <c r="A9" s="1" t="s">
        <v>67</v>
      </c>
      <c r="B9" s="2" t="s">
        <v>6</v>
      </c>
      <c r="C9" s="127">
        <v>0.01</v>
      </c>
      <c r="D9" s="6">
        <v>1E-3</v>
      </c>
      <c r="E9" s="109"/>
      <c r="F9" s="109"/>
      <c r="G9" s="109"/>
      <c r="H9" s="109"/>
      <c r="I9" s="109">
        <v>1E-3</v>
      </c>
      <c r="J9" s="15"/>
      <c r="K9" s="15"/>
      <c r="L9" s="109"/>
      <c r="M9" s="15"/>
      <c r="N9" s="15"/>
      <c r="O9" s="15"/>
      <c r="P9" s="15"/>
    </row>
    <row r="10" spans="1:16">
      <c r="A10" s="47" t="s">
        <v>68</v>
      </c>
      <c r="B10" s="48" t="s">
        <v>7</v>
      </c>
      <c r="C10" s="127">
        <v>0.01</v>
      </c>
      <c r="D10" s="6">
        <v>1E-3</v>
      </c>
      <c r="E10" s="109"/>
      <c r="F10" s="109"/>
      <c r="G10" s="109"/>
      <c r="H10" s="109"/>
      <c r="I10" s="109" t="s">
        <v>273</v>
      </c>
      <c r="J10" s="15"/>
      <c r="K10" s="15"/>
      <c r="L10" s="109"/>
      <c r="M10" s="15"/>
      <c r="N10" s="15"/>
      <c r="O10" s="15"/>
      <c r="P10" s="15"/>
    </row>
    <row r="11" spans="1:16">
      <c r="A11" s="47" t="s">
        <v>69</v>
      </c>
      <c r="B11" s="48" t="s">
        <v>8</v>
      </c>
      <c r="C11" s="127">
        <v>0.05</v>
      </c>
      <c r="D11" s="6">
        <v>5.0000000000000001E-3</v>
      </c>
      <c r="E11" s="109"/>
      <c r="F11" s="109"/>
      <c r="G11" s="109"/>
      <c r="H11" s="109"/>
      <c r="I11" s="109" t="s">
        <v>173</v>
      </c>
      <c r="J11" s="15"/>
      <c r="K11" s="15"/>
      <c r="L11" s="109"/>
      <c r="M11" s="15"/>
      <c r="N11" s="15"/>
      <c r="O11" s="109"/>
      <c r="P11" s="15"/>
    </row>
    <row r="12" spans="1:16">
      <c r="A12" s="47" t="s">
        <v>70</v>
      </c>
      <c r="B12" s="48" t="s">
        <v>9</v>
      </c>
      <c r="C12" s="127">
        <v>0.04</v>
      </c>
      <c r="D12" s="6">
        <v>4.0000000000000001E-3</v>
      </c>
      <c r="E12" s="109"/>
      <c r="F12" s="109"/>
      <c r="G12" s="109"/>
      <c r="H12" s="109"/>
      <c r="I12" s="109" t="s">
        <v>290</v>
      </c>
      <c r="J12" s="15"/>
      <c r="K12" s="15"/>
      <c r="L12" s="109"/>
      <c r="M12" s="15"/>
      <c r="N12" s="15"/>
      <c r="O12" s="109"/>
      <c r="P12" s="15"/>
    </row>
    <row r="13" spans="1:16">
      <c r="A13" s="47" t="s">
        <v>71</v>
      </c>
      <c r="B13" s="48" t="s">
        <v>10</v>
      </c>
      <c r="C13" s="127">
        <v>0.01</v>
      </c>
      <c r="D13" s="6">
        <v>1E-3</v>
      </c>
      <c r="E13" s="109"/>
      <c r="F13" s="109" t="s">
        <v>266</v>
      </c>
      <c r="G13" s="109"/>
      <c r="H13" s="109"/>
      <c r="I13" s="109" t="s">
        <v>273</v>
      </c>
      <c r="J13" s="15"/>
      <c r="K13" s="15"/>
      <c r="L13" s="109" t="s">
        <v>162</v>
      </c>
      <c r="M13" s="15"/>
      <c r="N13" s="15"/>
      <c r="O13" s="109" t="s">
        <v>162</v>
      </c>
      <c r="P13" s="15"/>
    </row>
    <row r="14" spans="1:16">
      <c r="A14" s="1" t="s">
        <v>72</v>
      </c>
      <c r="B14" s="2" t="s">
        <v>11</v>
      </c>
      <c r="C14" s="124">
        <v>10</v>
      </c>
      <c r="D14" s="6">
        <v>0.02</v>
      </c>
      <c r="E14" s="109"/>
      <c r="F14" s="109"/>
      <c r="G14" s="109"/>
      <c r="H14" s="109"/>
      <c r="I14" s="109">
        <v>0.2</v>
      </c>
      <c r="J14" s="15"/>
      <c r="K14" s="15"/>
      <c r="L14" s="109"/>
      <c r="M14" s="15"/>
      <c r="N14" s="15"/>
      <c r="O14" s="109"/>
      <c r="P14" s="15"/>
    </row>
    <row r="15" spans="1:16">
      <c r="A15" s="1" t="s">
        <v>73</v>
      </c>
      <c r="B15" s="2" t="s">
        <v>12</v>
      </c>
      <c r="C15" s="128">
        <v>0.8</v>
      </c>
      <c r="D15" s="6">
        <v>0.08</v>
      </c>
      <c r="E15" s="115"/>
      <c r="F15" s="109"/>
      <c r="G15" s="115"/>
      <c r="H15" s="115"/>
      <c r="I15" s="109" t="s">
        <v>170</v>
      </c>
      <c r="J15" s="29"/>
      <c r="K15" s="29"/>
      <c r="L15" s="109"/>
      <c r="M15" s="29"/>
      <c r="N15" s="29"/>
      <c r="O15" s="109"/>
      <c r="P15" s="29"/>
    </row>
    <row r="16" spans="1:16">
      <c r="A16" s="1" t="s">
        <v>74</v>
      </c>
      <c r="B16" s="2" t="s">
        <v>13</v>
      </c>
      <c r="C16" s="128">
        <v>1</v>
      </c>
      <c r="D16" s="6">
        <v>0.1</v>
      </c>
      <c r="E16" s="109"/>
      <c r="F16" s="109"/>
      <c r="G16" s="109"/>
      <c r="H16" s="109"/>
      <c r="I16" s="109" t="s">
        <v>171</v>
      </c>
      <c r="J16" s="15"/>
      <c r="K16" s="15"/>
      <c r="L16" s="109"/>
      <c r="M16" s="15"/>
      <c r="N16" s="15"/>
      <c r="O16" s="109"/>
      <c r="P16" s="15"/>
    </row>
    <row r="17" spans="1:16">
      <c r="A17" s="1" t="s">
        <v>75</v>
      </c>
      <c r="B17" s="2" t="s">
        <v>14</v>
      </c>
      <c r="C17" s="125">
        <v>2E-3</v>
      </c>
      <c r="D17" s="6">
        <v>2.0000000000000001E-4</v>
      </c>
      <c r="E17" s="109"/>
      <c r="F17" s="109"/>
      <c r="G17" s="109"/>
      <c r="H17" s="109"/>
      <c r="I17" s="109" t="s">
        <v>291</v>
      </c>
      <c r="J17" s="15"/>
      <c r="K17" s="15"/>
      <c r="L17" s="109"/>
      <c r="M17" s="15"/>
      <c r="N17" s="15"/>
      <c r="O17" s="109"/>
      <c r="P17" s="15"/>
    </row>
    <row r="18" spans="1:16">
      <c r="A18" s="1" t="s">
        <v>76</v>
      </c>
      <c r="B18" s="2" t="s">
        <v>15</v>
      </c>
      <c r="C18" s="127">
        <v>0.05</v>
      </c>
      <c r="D18" s="6">
        <v>5.0000000000000001E-3</v>
      </c>
      <c r="E18" s="109"/>
      <c r="F18" s="109"/>
      <c r="G18" s="109"/>
      <c r="H18" s="109"/>
      <c r="I18" s="109" t="s">
        <v>252</v>
      </c>
      <c r="J18" s="15"/>
      <c r="K18" s="15"/>
      <c r="L18" s="109"/>
      <c r="M18" s="15"/>
      <c r="N18" s="15"/>
      <c r="O18" s="109"/>
      <c r="P18" s="15"/>
    </row>
    <row r="19" spans="1:16">
      <c r="A19" s="1" t="s">
        <v>77</v>
      </c>
      <c r="B19" s="2" t="s">
        <v>16</v>
      </c>
      <c r="C19" s="127">
        <v>0.04</v>
      </c>
      <c r="D19" s="6">
        <v>4.0000000000000001E-3</v>
      </c>
      <c r="E19" s="109"/>
      <c r="F19" s="109"/>
      <c r="G19" s="109"/>
      <c r="H19" s="109"/>
      <c r="I19" s="109" t="s">
        <v>290</v>
      </c>
      <c r="J19" s="15"/>
      <c r="K19" s="15"/>
      <c r="L19" s="109"/>
      <c r="M19" s="15"/>
      <c r="N19" s="15"/>
      <c r="O19" s="109"/>
      <c r="P19" s="15"/>
    </row>
    <row r="20" spans="1:16">
      <c r="A20" s="1" t="s">
        <v>78</v>
      </c>
      <c r="B20" s="2" t="s">
        <v>17</v>
      </c>
      <c r="C20" s="127">
        <v>0.02</v>
      </c>
      <c r="D20" s="6">
        <v>2E-3</v>
      </c>
      <c r="E20" s="109"/>
      <c r="F20" s="109"/>
      <c r="G20" s="109"/>
      <c r="H20" s="109"/>
      <c r="I20" s="109" t="s">
        <v>173</v>
      </c>
      <c r="J20" s="15"/>
      <c r="K20" s="15"/>
      <c r="L20" s="109"/>
      <c r="M20" s="15"/>
      <c r="N20" s="15"/>
      <c r="O20" s="109"/>
      <c r="P20" s="15"/>
    </row>
    <row r="21" spans="1:16">
      <c r="A21" s="1" t="s">
        <v>79</v>
      </c>
      <c r="B21" s="2" t="s">
        <v>53</v>
      </c>
      <c r="C21" s="127">
        <v>0.01</v>
      </c>
      <c r="D21" s="6">
        <v>1E-3</v>
      </c>
      <c r="E21" s="109"/>
      <c r="F21" s="109"/>
      <c r="G21" s="109"/>
      <c r="H21" s="109"/>
      <c r="I21" s="109" t="s">
        <v>273</v>
      </c>
      <c r="J21" s="15"/>
      <c r="K21" s="15"/>
      <c r="L21" s="109"/>
      <c r="M21" s="15"/>
      <c r="N21" s="15"/>
      <c r="O21" s="109"/>
      <c r="P21" s="15"/>
    </row>
    <row r="22" spans="1:16">
      <c r="A22" s="1" t="s">
        <v>80</v>
      </c>
      <c r="B22" s="2" t="s">
        <v>54</v>
      </c>
      <c r="C22" s="127">
        <v>0.01</v>
      </c>
      <c r="D22" s="6">
        <v>1E-3</v>
      </c>
      <c r="E22" s="109"/>
      <c r="F22" s="109"/>
      <c r="G22" s="109"/>
      <c r="H22" s="109"/>
      <c r="I22" s="109" t="s">
        <v>273</v>
      </c>
      <c r="J22" s="15"/>
      <c r="K22" s="15"/>
      <c r="L22" s="109"/>
      <c r="M22" s="15"/>
      <c r="N22" s="15"/>
      <c r="O22" s="109"/>
      <c r="P22" s="15"/>
    </row>
    <row r="23" spans="1:16">
      <c r="A23" s="1" t="s">
        <v>81</v>
      </c>
      <c r="B23" s="2" t="s">
        <v>55</v>
      </c>
      <c r="C23" s="127">
        <v>0.01</v>
      </c>
      <c r="D23" s="6">
        <v>1E-3</v>
      </c>
      <c r="E23" s="109"/>
      <c r="F23" s="109"/>
      <c r="G23" s="109"/>
      <c r="H23" s="109"/>
      <c r="I23" s="109" t="s">
        <v>273</v>
      </c>
      <c r="J23" s="15"/>
      <c r="K23" s="15"/>
      <c r="L23" s="109"/>
      <c r="M23" s="15"/>
      <c r="N23" s="15"/>
      <c r="O23" s="109"/>
      <c r="P23" s="15"/>
    </row>
    <row r="24" spans="1:16">
      <c r="A24" s="47" t="s">
        <v>82</v>
      </c>
      <c r="B24" s="48" t="s">
        <v>18</v>
      </c>
      <c r="C24" s="128">
        <v>0.6</v>
      </c>
      <c r="D24" s="6">
        <v>0.06</v>
      </c>
      <c r="E24" s="109"/>
      <c r="F24" s="109" t="s">
        <v>267</v>
      </c>
      <c r="G24" s="109"/>
      <c r="H24" s="109"/>
      <c r="I24" s="109">
        <v>0.1</v>
      </c>
      <c r="J24" s="15"/>
      <c r="K24" s="15"/>
      <c r="L24" s="109" t="s">
        <v>164</v>
      </c>
      <c r="M24" s="15"/>
      <c r="N24" s="15"/>
      <c r="O24" s="109" t="s">
        <v>164</v>
      </c>
      <c r="P24" s="15"/>
    </row>
    <row r="25" spans="1:16">
      <c r="A25" s="47" t="s">
        <v>83</v>
      </c>
      <c r="B25" s="48" t="s">
        <v>19</v>
      </c>
      <c r="C25" s="127">
        <v>0.02</v>
      </c>
      <c r="D25" s="6">
        <v>2E-3</v>
      </c>
      <c r="E25" s="109"/>
      <c r="F25" s="109" t="s">
        <v>268</v>
      </c>
      <c r="G25" s="109"/>
      <c r="H25" s="109"/>
      <c r="I25" s="109" t="s">
        <v>173</v>
      </c>
      <c r="J25" s="15"/>
      <c r="K25" s="15"/>
      <c r="L25" s="109" t="s">
        <v>165</v>
      </c>
      <c r="M25" s="15"/>
      <c r="N25" s="15"/>
      <c r="O25" s="109" t="s">
        <v>165</v>
      </c>
      <c r="P25" s="15"/>
    </row>
    <row r="26" spans="1:16">
      <c r="A26" s="47" t="s">
        <v>84</v>
      </c>
      <c r="B26" s="48" t="s">
        <v>20</v>
      </c>
      <c r="C26" s="127">
        <v>0.06</v>
      </c>
      <c r="D26" s="6">
        <v>1E-3</v>
      </c>
      <c r="E26" s="109"/>
      <c r="F26" s="109">
        <v>2E-3</v>
      </c>
      <c r="G26" s="109"/>
      <c r="H26" s="109"/>
      <c r="I26" s="109">
        <v>0.01</v>
      </c>
      <c r="J26" s="15"/>
      <c r="K26" s="15"/>
      <c r="L26" s="109">
        <v>4.0000000000000001E-3</v>
      </c>
      <c r="M26" s="15"/>
      <c r="N26" s="15"/>
      <c r="O26" s="109">
        <v>2E-3</v>
      </c>
      <c r="P26" s="15"/>
    </row>
    <row r="27" spans="1:16">
      <c r="A27" s="47" t="s">
        <v>85</v>
      </c>
      <c r="B27" s="48" t="s">
        <v>21</v>
      </c>
      <c r="C27" s="127">
        <v>0.03</v>
      </c>
      <c r="D27" s="6">
        <v>3.0000000000000001E-3</v>
      </c>
      <c r="E27" s="109"/>
      <c r="F27" s="109" t="s">
        <v>269</v>
      </c>
      <c r="G27" s="109"/>
      <c r="H27" s="109"/>
      <c r="I27" s="109" t="s">
        <v>201</v>
      </c>
      <c r="J27" s="15"/>
      <c r="K27" s="15"/>
      <c r="L27" s="109" t="s">
        <v>199</v>
      </c>
      <c r="M27" s="15"/>
      <c r="N27" s="15"/>
      <c r="O27" s="109" t="s">
        <v>199</v>
      </c>
      <c r="P27" s="15"/>
    </row>
    <row r="28" spans="1:16">
      <c r="A28" s="47" t="s">
        <v>86</v>
      </c>
      <c r="B28" s="48" t="s">
        <v>56</v>
      </c>
      <c r="C28" s="128">
        <v>0.1</v>
      </c>
      <c r="D28" s="6">
        <v>1E-3</v>
      </c>
      <c r="E28" s="109"/>
      <c r="F28" s="109" t="s">
        <v>266</v>
      </c>
      <c r="G28" s="109"/>
      <c r="H28" s="109"/>
      <c r="I28" s="109" t="s">
        <v>273</v>
      </c>
      <c r="J28" s="15"/>
      <c r="K28" s="15"/>
      <c r="L28" s="109" t="s">
        <v>162</v>
      </c>
      <c r="M28" s="15"/>
      <c r="N28" s="15"/>
      <c r="O28" s="109" t="s">
        <v>162</v>
      </c>
      <c r="P28" s="15"/>
    </row>
    <row r="29" spans="1:16">
      <c r="A29" s="47" t="s">
        <v>87</v>
      </c>
      <c r="B29" s="48" t="s">
        <v>22</v>
      </c>
      <c r="C29" s="127">
        <v>0.01</v>
      </c>
      <c r="D29" s="6">
        <v>1E-3</v>
      </c>
      <c r="E29" s="109"/>
      <c r="F29" s="109" t="s">
        <v>266</v>
      </c>
      <c r="G29" s="109"/>
      <c r="H29" s="109"/>
      <c r="I29" s="109" t="s">
        <v>273</v>
      </c>
      <c r="J29" s="15"/>
      <c r="K29" s="15"/>
      <c r="L29" s="109" t="s">
        <v>162</v>
      </c>
      <c r="M29" s="15"/>
      <c r="N29" s="15"/>
      <c r="O29" s="109" t="s">
        <v>162</v>
      </c>
      <c r="P29" s="15"/>
    </row>
    <row r="30" spans="1:16">
      <c r="A30" s="47" t="s">
        <v>88</v>
      </c>
      <c r="B30" s="48" t="s">
        <v>23</v>
      </c>
      <c r="C30" s="128">
        <v>0.1</v>
      </c>
      <c r="D30" s="6">
        <v>1E-3</v>
      </c>
      <c r="E30" s="109"/>
      <c r="F30" s="109">
        <v>3.0000000000000001E-3</v>
      </c>
      <c r="G30" s="109"/>
      <c r="H30" s="109"/>
      <c r="I30" s="109">
        <v>1.2999999999999999E-2</v>
      </c>
      <c r="J30" s="15"/>
      <c r="K30" s="15"/>
      <c r="L30" s="109">
        <v>6.0000000000000001E-3</v>
      </c>
      <c r="M30" s="15"/>
      <c r="N30" s="15"/>
      <c r="O30" s="109">
        <v>1E-3</v>
      </c>
      <c r="P30" s="15"/>
    </row>
    <row r="31" spans="1:16">
      <c r="A31" s="47" t="s">
        <v>89</v>
      </c>
      <c r="B31" s="48" t="s">
        <v>24</v>
      </c>
      <c r="C31" s="127">
        <v>0.03</v>
      </c>
      <c r="D31" s="6">
        <v>3.0000000000000001E-3</v>
      </c>
      <c r="E31" s="109"/>
      <c r="F31" s="109" t="s">
        <v>269</v>
      </c>
      <c r="G31" s="109"/>
      <c r="H31" s="109"/>
      <c r="I31" s="109">
        <v>5.0000000000000001E-3</v>
      </c>
      <c r="J31" s="15"/>
      <c r="K31" s="15"/>
      <c r="L31" s="109" t="s">
        <v>199</v>
      </c>
      <c r="M31" s="15"/>
      <c r="N31" s="15"/>
      <c r="O31" s="109" t="s">
        <v>199</v>
      </c>
      <c r="P31" s="15"/>
    </row>
    <row r="32" spans="1:16">
      <c r="A32" s="47" t="s">
        <v>90</v>
      </c>
      <c r="B32" s="48" t="s">
        <v>57</v>
      </c>
      <c r="C32" s="127">
        <v>0.03</v>
      </c>
      <c r="D32" s="6">
        <v>1E-3</v>
      </c>
      <c r="E32" s="109"/>
      <c r="F32" s="109">
        <v>1E-3</v>
      </c>
      <c r="G32" s="109"/>
      <c r="H32" s="109"/>
      <c r="I32" s="109">
        <v>3.0000000000000001E-3</v>
      </c>
      <c r="J32" s="15"/>
      <c r="K32" s="15"/>
      <c r="L32" s="109">
        <v>2E-3</v>
      </c>
      <c r="M32" s="15"/>
      <c r="N32" s="15"/>
      <c r="O32" s="109">
        <v>2E-3</v>
      </c>
      <c r="P32" s="15"/>
    </row>
    <row r="33" spans="1:16">
      <c r="A33" s="47" t="s">
        <v>91</v>
      </c>
      <c r="B33" s="48" t="s">
        <v>58</v>
      </c>
      <c r="C33" s="127">
        <v>0.09</v>
      </c>
      <c r="D33" s="6">
        <v>1E-3</v>
      </c>
      <c r="E33" s="109"/>
      <c r="F33" s="109" t="s">
        <v>266</v>
      </c>
      <c r="G33" s="109"/>
      <c r="H33" s="109"/>
      <c r="I33" s="109" t="s">
        <v>273</v>
      </c>
      <c r="J33" s="15"/>
      <c r="K33" s="15"/>
      <c r="L33" s="109" t="s">
        <v>162</v>
      </c>
      <c r="M33" s="15"/>
      <c r="N33" s="15"/>
      <c r="O33" s="109" t="s">
        <v>162</v>
      </c>
      <c r="P33" s="15"/>
    </row>
    <row r="34" spans="1:16">
      <c r="A34" s="47" t="s">
        <v>92</v>
      </c>
      <c r="B34" s="48" t="s">
        <v>25</v>
      </c>
      <c r="C34" s="127">
        <v>0.08</v>
      </c>
      <c r="D34" s="6">
        <v>8.0000000000000002E-3</v>
      </c>
      <c r="E34" s="109"/>
      <c r="F34" s="109" t="s">
        <v>270</v>
      </c>
      <c r="G34" s="109"/>
      <c r="H34" s="109"/>
      <c r="I34" s="109" t="s">
        <v>277</v>
      </c>
      <c r="J34" s="15"/>
      <c r="K34" s="15"/>
      <c r="L34" s="109" t="s">
        <v>166</v>
      </c>
      <c r="M34" s="15"/>
      <c r="N34" s="15"/>
      <c r="O34" s="109" t="s">
        <v>166</v>
      </c>
      <c r="P34" s="15"/>
    </row>
    <row r="35" spans="1:16">
      <c r="A35" s="1" t="s">
        <v>93</v>
      </c>
      <c r="B35" s="2" t="s">
        <v>26</v>
      </c>
      <c r="C35" s="128">
        <v>1</v>
      </c>
      <c r="D35" s="6">
        <v>0.01</v>
      </c>
      <c r="E35" s="109"/>
      <c r="F35" s="109"/>
      <c r="G35" s="109"/>
      <c r="H35" s="109"/>
      <c r="I35" s="109" t="s">
        <v>292</v>
      </c>
      <c r="J35" s="15"/>
      <c r="K35" s="15"/>
      <c r="L35" s="109"/>
      <c r="M35" s="15"/>
      <c r="N35" s="15"/>
      <c r="O35" s="109"/>
      <c r="P35" s="15"/>
    </row>
    <row r="36" spans="1:16">
      <c r="A36" s="1" t="s">
        <v>94</v>
      </c>
      <c r="B36" s="2" t="s">
        <v>27</v>
      </c>
      <c r="C36" s="128">
        <v>0.2</v>
      </c>
      <c r="D36" s="6">
        <v>0.02</v>
      </c>
      <c r="E36" s="109"/>
      <c r="F36" s="109"/>
      <c r="G36" s="109"/>
      <c r="H36" s="109"/>
      <c r="I36" s="109" t="s">
        <v>301</v>
      </c>
      <c r="J36" s="15"/>
      <c r="K36" s="15"/>
      <c r="L36" s="109"/>
      <c r="M36" s="15"/>
      <c r="N36" s="15"/>
      <c r="O36" s="109"/>
      <c r="P36" s="15"/>
    </row>
    <row r="37" spans="1:16">
      <c r="A37" s="1" t="s">
        <v>95</v>
      </c>
      <c r="B37" s="2" t="s">
        <v>28</v>
      </c>
      <c r="C37" s="128">
        <v>0.3</v>
      </c>
      <c r="D37" s="6">
        <v>0.03</v>
      </c>
      <c r="E37" s="109"/>
      <c r="F37" s="109"/>
      <c r="G37" s="109"/>
      <c r="H37" s="109"/>
      <c r="I37" s="109" t="s">
        <v>293</v>
      </c>
      <c r="J37" s="15"/>
      <c r="K37" s="15"/>
      <c r="L37" s="109"/>
      <c r="M37" s="15"/>
      <c r="N37" s="15"/>
      <c r="O37" s="109"/>
      <c r="P37" s="15"/>
    </row>
    <row r="38" spans="1:16">
      <c r="A38" s="1" t="s">
        <v>96</v>
      </c>
      <c r="B38" s="2" t="s">
        <v>29</v>
      </c>
      <c r="C38" s="128">
        <v>1</v>
      </c>
      <c r="D38" s="6">
        <v>0.01</v>
      </c>
      <c r="E38" s="109"/>
      <c r="F38" s="109"/>
      <c r="G38" s="109"/>
      <c r="H38" s="109"/>
      <c r="I38" s="109" t="s">
        <v>292</v>
      </c>
      <c r="J38" s="15"/>
      <c r="K38" s="15"/>
      <c r="L38" s="109"/>
      <c r="M38" s="15"/>
      <c r="N38" s="15"/>
      <c r="O38" s="109"/>
      <c r="P38" s="15"/>
    </row>
    <row r="39" spans="1:16">
      <c r="A39" s="1" t="s">
        <v>97</v>
      </c>
      <c r="B39" s="2" t="s">
        <v>30</v>
      </c>
      <c r="C39" s="124">
        <v>200</v>
      </c>
      <c r="D39" s="6">
        <v>0.1</v>
      </c>
      <c r="E39" s="109"/>
      <c r="F39" s="109"/>
      <c r="G39" s="109"/>
      <c r="H39" s="109"/>
      <c r="I39" s="109">
        <v>6.6</v>
      </c>
      <c r="J39" s="15"/>
      <c r="K39" s="15"/>
      <c r="L39" s="109"/>
      <c r="M39" s="15"/>
      <c r="N39" s="15"/>
      <c r="O39" s="109"/>
      <c r="P39" s="15"/>
    </row>
    <row r="40" spans="1:16">
      <c r="A40" s="1" t="s">
        <v>98</v>
      </c>
      <c r="B40" s="2" t="s">
        <v>31</v>
      </c>
      <c r="C40" s="127">
        <v>0.05</v>
      </c>
      <c r="D40" s="6">
        <v>5.0000000000000001E-3</v>
      </c>
      <c r="E40" s="109"/>
      <c r="F40" s="109"/>
      <c r="G40" s="109"/>
      <c r="H40" s="109"/>
      <c r="I40" s="109" t="s">
        <v>252</v>
      </c>
      <c r="J40" s="15"/>
      <c r="K40" s="15"/>
      <c r="L40" s="109"/>
      <c r="M40" s="15"/>
      <c r="N40" s="15"/>
      <c r="O40" s="109"/>
      <c r="P40" s="15"/>
    </row>
    <row r="41" spans="1:16">
      <c r="A41" s="45" t="s">
        <v>99</v>
      </c>
      <c r="B41" s="46" t="s">
        <v>32</v>
      </c>
      <c r="C41" s="124">
        <v>200</v>
      </c>
      <c r="D41" s="89">
        <v>1</v>
      </c>
      <c r="E41" s="109">
        <v>4</v>
      </c>
      <c r="F41" s="109">
        <v>3.7</v>
      </c>
      <c r="G41" s="109">
        <v>3.8</v>
      </c>
      <c r="H41" s="109">
        <v>4.2</v>
      </c>
      <c r="I41" s="121">
        <v>3.3</v>
      </c>
      <c r="J41" s="90">
        <v>3.9</v>
      </c>
      <c r="K41" s="90">
        <v>3.8</v>
      </c>
      <c r="L41" s="109">
        <v>3.7</v>
      </c>
      <c r="M41" s="90">
        <v>3.8</v>
      </c>
      <c r="N41" s="90">
        <v>3.9</v>
      </c>
      <c r="O41" s="90">
        <v>3.8</v>
      </c>
      <c r="P41" s="90">
        <v>3.8</v>
      </c>
    </row>
    <row r="42" spans="1:16">
      <c r="A42" s="1" t="s">
        <v>100</v>
      </c>
      <c r="B42" s="2" t="s">
        <v>33</v>
      </c>
      <c r="C42" s="124">
        <v>300</v>
      </c>
      <c r="D42" s="6">
        <v>1</v>
      </c>
      <c r="E42" s="109"/>
      <c r="F42" s="109"/>
      <c r="G42" s="109"/>
      <c r="H42" s="109"/>
      <c r="I42" s="109">
        <v>23</v>
      </c>
      <c r="J42" s="15"/>
      <c r="K42" s="15"/>
      <c r="L42" s="109"/>
      <c r="M42" s="15"/>
      <c r="N42" s="15"/>
      <c r="O42" s="109"/>
      <c r="P42" s="15"/>
    </row>
    <row r="43" spans="1:16">
      <c r="A43" s="51" t="s">
        <v>101</v>
      </c>
      <c r="B43" s="52" t="s">
        <v>34</v>
      </c>
      <c r="C43" s="124">
        <v>500</v>
      </c>
      <c r="D43" s="6">
        <v>20</v>
      </c>
      <c r="E43" s="109"/>
      <c r="F43" s="109"/>
      <c r="G43" s="109"/>
      <c r="H43" s="109"/>
      <c r="I43" s="109">
        <v>66</v>
      </c>
      <c r="J43" s="15"/>
      <c r="K43" s="15"/>
      <c r="L43" s="109"/>
      <c r="M43" s="15"/>
      <c r="N43" s="15"/>
      <c r="O43" s="109"/>
      <c r="P43" s="15"/>
    </row>
    <row r="44" spans="1:16">
      <c r="A44" s="1" t="s">
        <v>102</v>
      </c>
      <c r="B44" s="2" t="s">
        <v>35</v>
      </c>
      <c r="C44" s="128">
        <v>0.2</v>
      </c>
      <c r="D44" s="6">
        <v>0.02</v>
      </c>
      <c r="E44" s="109"/>
      <c r="F44" s="109"/>
      <c r="G44" s="109"/>
      <c r="H44" s="109"/>
      <c r="I44" s="109" t="s">
        <v>233</v>
      </c>
      <c r="J44" s="15"/>
      <c r="K44" s="15"/>
      <c r="L44" s="109"/>
      <c r="M44" s="15"/>
      <c r="N44" s="15"/>
      <c r="O44" s="109"/>
      <c r="P44" s="15"/>
    </row>
    <row r="45" spans="1:16">
      <c r="A45" s="1" t="s">
        <v>103</v>
      </c>
      <c r="B45" s="2" t="s">
        <v>59</v>
      </c>
      <c r="C45" s="129">
        <v>1.0000000000000001E-5</v>
      </c>
      <c r="D45" s="6">
        <v>9.9999999999999995E-7</v>
      </c>
      <c r="E45" s="109"/>
      <c r="F45" s="109"/>
      <c r="G45" s="109"/>
      <c r="H45" s="109"/>
      <c r="I45" s="109" t="s">
        <v>294</v>
      </c>
      <c r="J45" s="15"/>
      <c r="K45" s="15"/>
      <c r="L45" s="109"/>
      <c r="M45" s="15"/>
      <c r="N45" s="15"/>
      <c r="O45" s="109"/>
      <c r="P45" s="15"/>
    </row>
    <row r="46" spans="1:16">
      <c r="A46" s="1" t="s">
        <v>104</v>
      </c>
      <c r="B46" s="2" t="s">
        <v>36</v>
      </c>
      <c r="C46" s="129">
        <v>1.0000000000000001E-5</v>
      </c>
      <c r="D46" s="6">
        <v>9.9999999999999995E-7</v>
      </c>
      <c r="E46" s="109"/>
      <c r="F46" s="109"/>
      <c r="G46" s="109"/>
      <c r="H46" s="109"/>
      <c r="I46" s="109" t="s">
        <v>294</v>
      </c>
      <c r="J46" s="15"/>
      <c r="K46" s="15"/>
      <c r="L46" s="109"/>
      <c r="M46" s="15"/>
      <c r="N46" s="15"/>
      <c r="O46" s="109"/>
      <c r="P46" s="15"/>
    </row>
    <row r="47" spans="1:16">
      <c r="A47" s="1" t="s">
        <v>105</v>
      </c>
      <c r="B47" s="2" t="s">
        <v>37</v>
      </c>
      <c r="C47" s="127">
        <v>0.02</v>
      </c>
      <c r="D47" s="6">
        <v>2E-3</v>
      </c>
      <c r="E47" s="109"/>
      <c r="F47" s="109"/>
      <c r="G47" s="109"/>
      <c r="H47" s="109"/>
      <c r="I47" s="109" t="s">
        <v>173</v>
      </c>
      <c r="J47" s="15"/>
      <c r="K47" s="15"/>
      <c r="L47" s="109"/>
      <c r="M47" s="15"/>
      <c r="N47" s="15"/>
      <c r="O47" s="109"/>
      <c r="P47" s="15"/>
    </row>
    <row r="48" spans="1:16">
      <c r="A48" s="1" t="s">
        <v>106</v>
      </c>
      <c r="B48" s="2" t="s">
        <v>38</v>
      </c>
      <c r="C48" s="125">
        <v>5.0000000000000001E-3</v>
      </c>
      <c r="D48" s="6">
        <v>5.0000000000000001E-4</v>
      </c>
      <c r="E48" s="109"/>
      <c r="F48" s="109"/>
      <c r="G48" s="109"/>
      <c r="H48" s="109"/>
      <c r="I48" s="109" t="s">
        <v>178</v>
      </c>
      <c r="J48" s="15"/>
      <c r="K48" s="15"/>
      <c r="L48" s="109"/>
      <c r="M48" s="15"/>
      <c r="N48" s="15"/>
      <c r="O48" s="109"/>
      <c r="P48" s="15"/>
    </row>
    <row r="49" spans="1:16">
      <c r="A49" s="45" t="s">
        <v>107</v>
      </c>
      <c r="B49" s="46" t="s">
        <v>39</v>
      </c>
      <c r="C49" s="124">
        <v>3</v>
      </c>
      <c r="D49" s="6">
        <v>0.3</v>
      </c>
      <c r="E49" s="109">
        <v>0.4</v>
      </c>
      <c r="F49" s="109">
        <v>0.4</v>
      </c>
      <c r="G49" s="109">
        <v>0.4</v>
      </c>
      <c r="H49" s="109">
        <v>0.4</v>
      </c>
      <c r="I49" s="109">
        <v>0.6</v>
      </c>
      <c r="J49" s="15">
        <v>0.5</v>
      </c>
      <c r="K49" s="15">
        <v>0.4</v>
      </c>
      <c r="L49" s="109">
        <v>0.4</v>
      </c>
      <c r="M49" s="15">
        <v>0.5</v>
      </c>
      <c r="N49" s="15">
        <v>0.4</v>
      </c>
      <c r="O49" s="109">
        <v>0.4</v>
      </c>
      <c r="P49" s="15" t="s">
        <v>238</v>
      </c>
    </row>
    <row r="50" spans="1:16">
      <c r="A50" s="45" t="s">
        <v>108</v>
      </c>
      <c r="B50" s="46" t="s">
        <v>40</v>
      </c>
      <c r="C50" s="3" t="s">
        <v>113</v>
      </c>
      <c r="D50" s="6"/>
      <c r="E50" s="109">
        <v>7.2</v>
      </c>
      <c r="F50" s="109">
        <v>7.1</v>
      </c>
      <c r="G50" s="109">
        <v>7.1</v>
      </c>
      <c r="H50" s="109">
        <v>7.2</v>
      </c>
      <c r="I50" s="109">
        <v>7.5</v>
      </c>
      <c r="J50" s="15">
        <v>7.4</v>
      </c>
      <c r="K50" s="15">
        <v>7.5</v>
      </c>
      <c r="L50" s="109">
        <v>7.5</v>
      </c>
      <c r="M50" s="15">
        <v>7.7</v>
      </c>
      <c r="N50" s="15">
        <v>7.1</v>
      </c>
      <c r="O50" s="109">
        <v>7.5</v>
      </c>
      <c r="P50" s="15">
        <v>7.8</v>
      </c>
    </row>
    <row r="51" spans="1:16">
      <c r="A51" s="45" t="s">
        <v>109</v>
      </c>
      <c r="B51" s="46" t="s">
        <v>41</v>
      </c>
      <c r="C51" s="3" t="s">
        <v>42</v>
      </c>
      <c r="D51" s="6"/>
      <c r="E51" s="109" t="s">
        <v>245</v>
      </c>
      <c r="F51" s="109" t="s">
        <v>135</v>
      </c>
      <c r="G51" s="109" t="s">
        <v>135</v>
      </c>
      <c r="H51" s="109" t="s">
        <v>135</v>
      </c>
      <c r="I51" s="109" t="s">
        <v>236</v>
      </c>
      <c r="J51" s="15" t="s">
        <v>135</v>
      </c>
      <c r="K51" s="15" t="s">
        <v>135</v>
      </c>
      <c r="L51" s="109" t="s">
        <v>135</v>
      </c>
      <c r="M51" s="15" t="s">
        <v>135</v>
      </c>
      <c r="N51" s="15" t="s">
        <v>135</v>
      </c>
      <c r="O51" s="15" t="s">
        <v>135</v>
      </c>
      <c r="P51" s="15" t="s">
        <v>135</v>
      </c>
    </row>
    <row r="52" spans="1:16">
      <c r="A52" s="45" t="s">
        <v>110</v>
      </c>
      <c r="B52" s="46" t="s">
        <v>43</v>
      </c>
      <c r="C52" s="3" t="s">
        <v>42</v>
      </c>
      <c r="D52" s="6"/>
      <c r="E52" s="109" t="s">
        <v>245</v>
      </c>
      <c r="F52" s="109" t="s">
        <v>135</v>
      </c>
      <c r="G52" s="109" t="s">
        <v>135</v>
      </c>
      <c r="H52" s="109" t="s">
        <v>135</v>
      </c>
      <c r="I52" s="109" t="s">
        <v>236</v>
      </c>
      <c r="J52" s="15" t="s">
        <v>135</v>
      </c>
      <c r="K52" s="15" t="s">
        <v>135</v>
      </c>
      <c r="L52" s="109" t="s">
        <v>135</v>
      </c>
      <c r="M52" s="15" t="s">
        <v>135</v>
      </c>
      <c r="N52" s="15" t="s">
        <v>135</v>
      </c>
      <c r="O52" s="15" t="s">
        <v>135</v>
      </c>
      <c r="P52" s="15" t="s">
        <v>135</v>
      </c>
    </row>
    <row r="53" spans="1:16">
      <c r="A53" s="45" t="s">
        <v>111</v>
      </c>
      <c r="B53" s="46" t="s">
        <v>44</v>
      </c>
      <c r="C53" s="3" t="s">
        <v>114</v>
      </c>
      <c r="D53" s="6">
        <v>0.5</v>
      </c>
      <c r="E53" s="109" t="s">
        <v>248</v>
      </c>
      <c r="F53" s="109" t="s">
        <v>203</v>
      </c>
      <c r="G53" s="109" t="s">
        <v>203</v>
      </c>
      <c r="H53" s="109" t="s">
        <v>203</v>
      </c>
      <c r="I53" s="109">
        <v>0.7</v>
      </c>
      <c r="J53" s="15" t="s">
        <v>203</v>
      </c>
      <c r="K53" s="15" t="s">
        <v>203</v>
      </c>
      <c r="L53" s="109" t="s">
        <v>203</v>
      </c>
      <c r="M53" s="15" t="s">
        <v>203</v>
      </c>
      <c r="N53" s="15" t="s">
        <v>203</v>
      </c>
      <c r="O53" s="15" t="s">
        <v>203</v>
      </c>
      <c r="P53" s="15" t="s">
        <v>203</v>
      </c>
    </row>
    <row r="54" spans="1:16">
      <c r="A54" s="45" t="s">
        <v>112</v>
      </c>
      <c r="B54" s="46" t="s">
        <v>45</v>
      </c>
      <c r="C54" s="3" t="s">
        <v>115</v>
      </c>
      <c r="D54" s="6">
        <v>0.1</v>
      </c>
      <c r="E54" s="109" t="s">
        <v>246</v>
      </c>
      <c r="F54" s="109" t="s">
        <v>136</v>
      </c>
      <c r="G54" s="109" t="s">
        <v>136</v>
      </c>
      <c r="H54" s="109" t="s">
        <v>136</v>
      </c>
      <c r="I54" s="109" t="s">
        <v>171</v>
      </c>
      <c r="J54" s="15" t="s">
        <v>136</v>
      </c>
      <c r="K54" s="15" t="s">
        <v>136</v>
      </c>
      <c r="L54" s="109" t="s">
        <v>136</v>
      </c>
      <c r="M54" s="15" t="s">
        <v>136</v>
      </c>
      <c r="N54" s="15" t="s">
        <v>136</v>
      </c>
      <c r="O54" s="109" t="s">
        <v>136</v>
      </c>
      <c r="P54" s="15" t="s">
        <v>136</v>
      </c>
    </row>
    <row r="55" spans="1:16">
      <c r="A55" s="1"/>
      <c r="B55" s="2" t="s">
        <v>61</v>
      </c>
      <c r="C55" s="2"/>
      <c r="D55" s="6"/>
      <c r="E55" s="109" t="s">
        <v>249</v>
      </c>
      <c r="F55" s="109" t="s">
        <v>237</v>
      </c>
      <c r="G55" s="109" t="s">
        <v>237</v>
      </c>
      <c r="H55" s="109" t="s">
        <v>237</v>
      </c>
      <c r="I55" s="109" t="s">
        <v>237</v>
      </c>
      <c r="J55" s="15" t="s">
        <v>237</v>
      </c>
      <c r="K55" s="15" t="s">
        <v>237</v>
      </c>
      <c r="L55" s="109" t="s">
        <v>237</v>
      </c>
      <c r="M55" s="15" t="s">
        <v>237</v>
      </c>
      <c r="N55" s="15" t="s">
        <v>237</v>
      </c>
      <c r="O55" s="15" t="s">
        <v>237</v>
      </c>
      <c r="P55" s="15" t="s">
        <v>237</v>
      </c>
    </row>
    <row r="56" spans="1:16">
      <c r="A56" s="36"/>
      <c r="B56" s="37"/>
      <c r="C56" s="37"/>
      <c r="D56" s="38"/>
      <c r="E56" s="39"/>
      <c r="F56" s="39"/>
      <c r="G56" s="39"/>
      <c r="H56" s="39"/>
      <c r="I56" s="40"/>
      <c r="J56" s="39"/>
      <c r="K56" s="40"/>
      <c r="L56" s="39"/>
      <c r="M56" s="40"/>
      <c r="N56" s="40"/>
      <c r="O56" s="39"/>
      <c r="P56" s="39"/>
    </row>
    <row r="57" spans="1:16">
      <c r="A57" s="1"/>
      <c r="B57" s="2" t="s">
        <v>262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>
      <c r="A58" s="1"/>
      <c r="B58" s="2" t="s">
        <v>263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>
      <c r="A59" s="1"/>
      <c r="B59" s="2" t="s">
        <v>264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>
      <c r="A60" s="1"/>
      <c r="B60" s="2" t="s">
        <v>265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</row>
    <row r="62" spans="1:16">
      <c r="A62" s="7"/>
      <c r="B62" s="60" t="s">
        <v>138</v>
      </c>
      <c r="C62" s="57"/>
      <c r="E62" s="35">
        <v>45398</v>
      </c>
      <c r="F62" s="35">
        <v>45433</v>
      </c>
      <c r="G62" s="35">
        <v>45461</v>
      </c>
      <c r="H62" s="35">
        <v>45496</v>
      </c>
      <c r="I62" s="35">
        <v>45531</v>
      </c>
      <c r="J62" s="35">
        <v>45553</v>
      </c>
      <c r="K62" s="35">
        <v>45582</v>
      </c>
      <c r="L62" s="35">
        <v>45310</v>
      </c>
      <c r="M62" s="97">
        <f>IF(八幡沢・第６!M64=0,"",八幡沢・第６!M64)</f>
        <v>46008</v>
      </c>
      <c r="N62" s="35">
        <v>45678</v>
      </c>
      <c r="O62" s="35">
        <v>45706</v>
      </c>
      <c r="P62" s="35">
        <v>45734</v>
      </c>
    </row>
    <row r="63" spans="1:16">
      <c r="A63" s="1"/>
      <c r="B63" s="24" t="s">
        <v>48</v>
      </c>
      <c r="C63" s="25" t="s">
        <v>234</v>
      </c>
      <c r="D63" s="26"/>
      <c r="E63" s="64">
        <v>0.2</v>
      </c>
      <c r="F63" s="27">
        <v>0.2</v>
      </c>
      <c r="G63" s="27">
        <v>0.2</v>
      </c>
      <c r="H63" s="64">
        <v>0.2</v>
      </c>
      <c r="I63" s="27">
        <v>0.2</v>
      </c>
      <c r="J63" s="64">
        <v>0.2</v>
      </c>
      <c r="K63" s="27">
        <v>0.2</v>
      </c>
      <c r="L63" s="27">
        <v>0.2</v>
      </c>
      <c r="M63" s="27">
        <v>0.2</v>
      </c>
      <c r="N63" s="27">
        <v>0.2</v>
      </c>
      <c r="O63" s="27">
        <v>0.2</v>
      </c>
      <c r="P63" s="27">
        <v>0.2</v>
      </c>
    </row>
    <row r="64" spans="1:16">
      <c r="A64" s="1"/>
      <c r="B64" s="18" t="s">
        <v>50</v>
      </c>
      <c r="C64" s="19" t="s">
        <v>51</v>
      </c>
      <c r="D64" s="20"/>
      <c r="E64" s="65">
        <v>19.5</v>
      </c>
      <c r="F64" s="31">
        <v>22</v>
      </c>
      <c r="G64" s="31">
        <v>19</v>
      </c>
      <c r="H64" s="65">
        <v>32.5</v>
      </c>
      <c r="I64" s="31">
        <v>30.5</v>
      </c>
      <c r="J64" s="65">
        <v>29</v>
      </c>
      <c r="K64" s="31">
        <v>21</v>
      </c>
      <c r="L64" s="31">
        <v>8</v>
      </c>
      <c r="M64" s="31">
        <v>4</v>
      </c>
      <c r="N64" s="31">
        <v>5.3</v>
      </c>
      <c r="O64" s="31">
        <v>0.2</v>
      </c>
      <c r="P64" s="31">
        <v>6</v>
      </c>
    </row>
    <row r="65" spans="1:16">
      <c r="A65" s="1"/>
      <c r="B65" s="21" t="s">
        <v>52</v>
      </c>
      <c r="C65" s="22" t="s">
        <v>51</v>
      </c>
      <c r="D65" s="23"/>
      <c r="E65" s="66">
        <v>9.3000000000000007</v>
      </c>
      <c r="F65" s="33">
        <v>10.8</v>
      </c>
      <c r="G65" s="33">
        <v>15.5</v>
      </c>
      <c r="H65" s="66">
        <v>17.899999999999999</v>
      </c>
      <c r="I65" s="33">
        <v>21</v>
      </c>
      <c r="J65" s="66">
        <v>21.1</v>
      </c>
      <c r="K65" s="33">
        <v>17.8</v>
      </c>
      <c r="L65" s="33">
        <v>14.6</v>
      </c>
      <c r="M65" s="33">
        <v>8.6</v>
      </c>
      <c r="N65" s="33">
        <v>6.1</v>
      </c>
      <c r="O65" s="33">
        <v>4.4000000000000004</v>
      </c>
      <c r="P65" s="33">
        <v>5.6</v>
      </c>
    </row>
    <row r="66" spans="1:16">
      <c r="A66" s="1"/>
      <c r="B66" s="6" t="s">
        <v>137</v>
      </c>
      <c r="C66" s="6"/>
      <c r="D66" s="35"/>
      <c r="E66" s="35" t="str">
        <f>IF(八幡沢・第６!E68=0,"",八幡沢・第６!E68)</f>
        <v>曇</v>
      </c>
      <c r="F66" s="35" t="str">
        <f>IF(八幡沢・第６!F68=0,"",八幡沢・第６!F68)</f>
        <v>晴</v>
      </c>
      <c r="G66" s="97" t="s">
        <v>286</v>
      </c>
      <c r="H66" s="97" t="str">
        <f>IF(八幡沢・第６!H68=0,"",八幡沢・第６!H68)</f>
        <v>晴</v>
      </c>
      <c r="I66" s="35" t="s">
        <v>307</v>
      </c>
      <c r="J66" s="35" t="s">
        <v>318</v>
      </c>
      <c r="K66" s="35" t="s">
        <v>307</v>
      </c>
      <c r="L66" s="35" t="s">
        <v>316</v>
      </c>
      <c r="M66" s="35" t="s">
        <v>316</v>
      </c>
      <c r="N66" s="35" t="s">
        <v>297</v>
      </c>
      <c r="O66" s="35" t="s">
        <v>297</v>
      </c>
      <c r="P66" s="35" t="s">
        <v>321</v>
      </c>
    </row>
  </sheetData>
  <mergeCells count="1">
    <mergeCell ref="A2:A3"/>
  </mergeCells>
  <phoneticPr fontId="1"/>
  <dataValidations count="1">
    <dataValidation imeMode="off" allowBlank="1" showInputMessage="1" showErrorMessage="1" sqref="P61 O55:O61 F63:G65 I63:I65 K63:P65 F49:F61 O51:O53 P33:P60 G33:H61 I6:I13 E33:E61 J33:K61 L49:L61 I15:I61 O41 M33:N61" xr:uid="{00000000-0002-0000-01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2" orientation="landscape" r:id="rId1"/>
  <ignoredErrors>
    <ignoredError sqref="A1:A54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Q205"/>
  <sheetViews>
    <sheetView view="pageBreakPreview" zoomScale="85" zoomScaleNormal="100" zoomScaleSheetLayoutView="85" workbookViewId="0">
      <pane xSplit="3" ySplit="3" topLeftCell="K5" activePane="bottomRight" state="frozen"/>
      <selection pane="topRight" activeCell="D1" sqref="D1"/>
      <selection pane="bottomLeft" activeCell="A4" sqref="A4"/>
      <selection pane="bottomRight" activeCell="P8" sqref="P8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customWidth="1"/>
    <col min="4" max="6" width="9.5" style="5" customWidth="1"/>
    <col min="7" max="7" width="9.5" style="98" customWidth="1"/>
    <col min="8" max="16" width="9.5" style="5" customWidth="1"/>
    <col min="17" max="16384" width="9" style="5"/>
  </cols>
  <sheetData>
    <row r="1" spans="1:16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96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69">
        <v>13</v>
      </c>
      <c r="O1" s="7">
        <v>15</v>
      </c>
      <c r="P1" s="7">
        <v>16</v>
      </c>
    </row>
    <row r="2" spans="1:16" ht="13.15" customHeight="1">
      <c r="A2" s="140" t="s">
        <v>143</v>
      </c>
      <c r="B2" s="7" t="s">
        <v>187</v>
      </c>
      <c r="C2" s="7"/>
      <c r="D2" s="7" t="s">
        <v>139</v>
      </c>
      <c r="E2" s="7">
        <f>SUBTOTAL(3,E4:E54)</f>
        <v>12</v>
      </c>
      <c r="F2" s="7">
        <f t="shared" ref="F2:P2" si="0">SUBTOTAL(3,F4:F54)</f>
        <v>26</v>
      </c>
      <c r="G2" s="96">
        <f t="shared" si="0"/>
        <v>12</v>
      </c>
      <c r="H2" s="7">
        <f t="shared" si="0"/>
        <v>12</v>
      </c>
      <c r="I2" s="7">
        <f t="shared" si="0"/>
        <v>51</v>
      </c>
      <c r="J2" s="7">
        <f t="shared" si="0"/>
        <v>12</v>
      </c>
      <c r="K2" s="7">
        <v>12</v>
      </c>
      <c r="L2" s="7">
        <f t="shared" si="0"/>
        <v>26</v>
      </c>
      <c r="M2" s="7">
        <f t="shared" si="0"/>
        <v>12</v>
      </c>
      <c r="N2" s="69">
        <f t="shared" ref="N2" si="1">SUBTOTAL(3,N4:N54)</f>
        <v>12</v>
      </c>
      <c r="O2" s="7">
        <f t="shared" si="0"/>
        <v>26</v>
      </c>
      <c r="P2" s="100">
        <f t="shared" si="0"/>
        <v>12</v>
      </c>
    </row>
    <row r="3" spans="1:16">
      <c r="A3" s="141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96" t="s">
        <v>119</v>
      </c>
      <c r="H3" s="96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69" t="s">
        <v>180</v>
      </c>
      <c r="O3" s="7" t="s">
        <v>127</v>
      </c>
      <c r="P3" s="100" t="s">
        <v>128</v>
      </c>
    </row>
    <row r="4" spans="1:16">
      <c r="A4" s="45" t="s">
        <v>62</v>
      </c>
      <c r="B4" s="46" t="s">
        <v>0</v>
      </c>
      <c r="C4" s="123">
        <v>100</v>
      </c>
      <c r="D4" s="6">
        <v>0</v>
      </c>
      <c r="E4" s="109">
        <v>4</v>
      </c>
      <c r="F4" s="109">
        <v>0</v>
      </c>
      <c r="G4" s="109">
        <v>2</v>
      </c>
      <c r="H4" s="109">
        <v>0</v>
      </c>
      <c r="I4" s="109">
        <v>0</v>
      </c>
      <c r="J4" s="109">
        <v>0</v>
      </c>
      <c r="K4" s="109">
        <v>0</v>
      </c>
      <c r="L4" s="109">
        <v>0</v>
      </c>
      <c r="M4" s="109">
        <v>1</v>
      </c>
      <c r="N4" s="15">
        <v>0</v>
      </c>
      <c r="O4" s="15">
        <v>0</v>
      </c>
      <c r="P4" s="15">
        <v>0</v>
      </c>
    </row>
    <row r="5" spans="1:16">
      <c r="A5" s="45" t="s">
        <v>63</v>
      </c>
      <c r="B5" s="46" t="s">
        <v>1</v>
      </c>
      <c r="C5" s="3" t="s">
        <v>2</v>
      </c>
      <c r="D5" s="6"/>
      <c r="E5" s="109" t="s">
        <v>244</v>
      </c>
      <c r="F5" s="109" t="s">
        <v>134</v>
      </c>
      <c r="G5" s="109" t="s">
        <v>134</v>
      </c>
      <c r="H5" s="109" t="s">
        <v>134</v>
      </c>
      <c r="I5" s="109" t="s">
        <v>197</v>
      </c>
      <c r="J5" s="109" t="s">
        <v>134</v>
      </c>
      <c r="K5" s="109" t="s">
        <v>134</v>
      </c>
      <c r="L5" s="109" t="s">
        <v>134</v>
      </c>
      <c r="M5" s="109" t="s">
        <v>134</v>
      </c>
      <c r="N5" s="15" t="s">
        <v>134</v>
      </c>
      <c r="O5" s="15" t="s">
        <v>134</v>
      </c>
      <c r="P5" s="15" t="s">
        <v>134</v>
      </c>
    </row>
    <row r="6" spans="1:16">
      <c r="A6" s="1" t="s">
        <v>64</v>
      </c>
      <c r="B6" s="2" t="s">
        <v>3</v>
      </c>
      <c r="C6" s="125">
        <v>3.0000000000000001E-3</v>
      </c>
      <c r="D6" s="6">
        <v>2.9999999999999997E-4</v>
      </c>
      <c r="E6" s="109"/>
      <c r="F6" s="109"/>
      <c r="G6" s="109"/>
      <c r="H6" s="109"/>
      <c r="I6" s="109" t="s">
        <v>167</v>
      </c>
      <c r="J6" s="109"/>
      <c r="K6" s="109"/>
      <c r="L6" s="109"/>
      <c r="M6" s="109"/>
      <c r="N6" s="15"/>
      <c r="O6" s="15"/>
      <c r="P6" s="15"/>
    </row>
    <row r="7" spans="1:16">
      <c r="A7" s="1" t="s">
        <v>65</v>
      </c>
      <c r="B7" s="2" t="s">
        <v>4</v>
      </c>
      <c r="C7" s="126">
        <v>5.0000000000000001E-4</v>
      </c>
      <c r="D7" s="6">
        <v>5.0000000000000002E-5</v>
      </c>
      <c r="E7" s="109"/>
      <c r="F7" s="109"/>
      <c r="G7" s="109"/>
      <c r="H7" s="109"/>
      <c r="I7" s="109" t="s">
        <v>168</v>
      </c>
      <c r="J7" s="109"/>
      <c r="K7" s="109"/>
      <c r="L7" s="109"/>
      <c r="M7" s="109"/>
      <c r="N7" s="15"/>
      <c r="O7" s="15"/>
      <c r="P7" s="15"/>
    </row>
    <row r="8" spans="1:16">
      <c r="A8" s="1" t="s">
        <v>66</v>
      </c>
      <c r="B8" s="2" t="s">
        <v>5</v>
      </c>
      <c r="C8" s="127">
        <v>0.01</v>
      </c>
      <c r="D8" s="6">
        <v>1E-3</v>
      </c>
      <c r="E8" s="109"/>
      <c r="F8" s="109"/>
      <c r="G8" s="109"/>
      <c r="H8" s="109"/>
      <c r="I8" s="109" t="s">
        <v>273</v>
      </c>
      <c r="J8" s="109"/>
      <c r="K8" s="109"/>
      <c r="L8" s="109"/>
      <c r="M8" s="109"/>
      <c r="N8" s="15"/>
      <c r="O8" s="15"/>
      <c r="P8" s="15"/>
    </row>
    <row r="9" spans="1:16">
      <c r="A9" s="49" t="s">
        <v>67</v>
      </c>
      <c r="B9" s="50" t="s">
        <v>6</v>
      </c>
      <c r="C9" s="127">
        <v>0.01</v>
      </c>
      <c r="D9" s="6">
        <v>1E-3</v>
      </c>
      <c r="E9" s="109"/>
      <c r="F9" s="109">
        <v>1E-3</v>
      </c>
      <c r="G9" s="109"/>
      <c r="H9" s="109"/>
      <c r="I9" s="109">
        <v>2E-3</v>
      </c>
      <c r="J9" s="109"/>
      <c r="K9" s="109"/>
      <c r="L9" s="109" t="s">
        <v>273</v>
      </c>
      <c r="M9" s="109"/>
      <c r="N9" s="15"/>
      <c r="O9" s="109" t="s">
        <v>273</v>
      </c>
      <c r="P9" s="15"/>
    </row>
    <row r="10" spans="1:16">
      <c r="A10" s="47" t="s">
        <v>68</v>
      </c>
      <c r="B10" s="48" t="s">
        <v>7</v>
      </c>
      <c r="C10" s="127">
        <v>0.01</v>
      </c>
      <c r="D10" s="6">
        <v>1E-3</v>
      </c>
      <c r="E10" s="109"/>
      <c r="F10" s="109"/>
      <c r="G10" s="109"/>
      <c r="H10" s="109"/>
      <c r="I10" s="109" t="s">
        <v>273</v>
      </c>
      <c r="J10" s="109"/>
      <c r="K10" s="109"/>
      <c r="L10" s="109"/>
      <c r="M10" s="109"/>
      <c r="N10" s="15"/>
      <c r="O10" s="109"/>
      <c r="P10" s="15"/>
    </row>
    <row r="11" spans="1:16">
      <c r="A11" s="47" t="s">
        <v>69</v>
      </c>
      <c r="B11" s="48" t="s">
        <v>8</v>
      </c>
      <c r="C11" s="127">
        <v>0.05</v>
      </c>
      <c r="D11" s="6">
        <v>5.0000000000000001E-3</v>
      </c>
      <c r="E11" s="109"/>
      <c r="F11" s="109"/>
      <c r="G11" s="109"/>
      <c r="H11" s="109"/>
      <c r="I11" s="109" t="s">
        <v>173</v>
      </c>
      <c r="J11" s="109"/>
      <c r="K11" s="109"/>
      <c r="L11" s="109"/>
      <c r="M11" s="109"/>
      <c r="N11" s="15"/>
      <c r="O11" s="109"/>
      <c r="P11" s="15"/>
    </row>
    <row r="12" spans="1:16">
      <c r="A12" s="47" t="s">
        <v>70</v>
      </c>
      <c r="B12" s="48" t="s">
        <v>9</v>
      </c>
      <c r="C12" s="127">
        <v>0.04</v>
      </c>
      <c r="D12" s="6">
        <v>4.0000000000000001E-3</v>
      </c>
      <c r="E12" s="109"/>
      <c r="F12" s="109"/>
      <c r="G12" s="109"/>
      <c r="H12" s="109"/>
      <c r="I12" s="109" t="s">
        <v>290</v>
      </c>
      <c r="J12" s="109"/>
      <c r="K12" s="109"/>
      <c r="L12" s="109"/>
      <c r="M12" s="109"/>
      <c r="N12" s="15"/>
      <c r="O12" s="109"/>
      <c r="P12" s="15"/>
    </row>
    <row r="13" spans="1:16">
      <c r="A13" s="47" t="s">
        <v>71</v>
      </c>
      <c r="B13" s="48" t="s">
        <v>10</v>
      </c>
      <c r="C13" s="127">
        <v>0.01</v>
      </c>
      <c r="D13" s="6">
        <v>1E-3</v>
      </c>
      <c r="E13" s="109"/>
      <c r="F13" s="109" t="s">
        <v>273</v>
      </c>
      <c r="G13" s="109"/>
      <c r="H13" s="109"/>
      <c r="I13" s="109" t="s">
        <v>273</v>
      </c>
      <c r="J13" s="109"/>
      <c r="K13" s="109"/>
      <c r="L13" s="109" t="s">
        <v>273</v>
      </c>
      <c r="M13" s="109"/>
      <c r="N13" s="15"/>
      <c r="O13" s="109" t="s">
        <v>273</v>
      </c>
      <c r="P13" s="15"/>
    </row>
    <row r="14" spans="1:16">
      <c r="A14" s="1" t="s">
        <v>72</v>
      </c>
      <c r="B14" s="2" t="s">
        <v>11</v>
      </c>
      <c r="C14" s="124">
        <v>10</v>
      </c>
      <c r="D14" s="6">
        <v>0.02</v>
      </c>
      <c r="E14" s="109"/>
      <c r="F14" s="109"/>
      <c r="G14" s="109"/>
      <c r="H14" s="109"/>
      <c r="I14" s="109">
        <v>7.0000000000000007E-2</v>
      </c>
      <c r="J14" s="109"/>
      <c r="K14" s="109"/>
      <c r="L14" s="109"/>
      <c r="M14" s="109"/>
      <c r="N14" s="15"/>
      <c r="O14" s="109"/>
      <c r="P14" s="15"/>
    </row>
    <row r="15" spans="1:16">
      <c r="A15" s="1" t="s">
        <v>73</v>
      </c>
      <c r="B15" s="2" t="s">
        <v>12</v>
      </c>
      <c r="C15" s="128">
        <v>0.8</v>
      </c>
      <c r="D15" s="6">
        <v>0.08</v>
      </c>
      <c r="E15" s="115"/>
      <c r="F15" s="109"/>
      <c r="G15" s="115"/>
      <c r="H15" s="115"/>
      <c r="I15" s="109" t="s">
        <v>170</v>
      </c>
      <c r="J15" s="115"/>
      <c r="K15" s="115"/>
      <c r="L15" s="109"/>
      <c r="M15" s="115"/>
      <c r="N15" s="29"/>
      <c r="O15" s="109"/>
      <c r="P15" s="29"/>
    </row>
    <row r="16" spans="1:16">
      <c r="A16" s="1" t="s">
        <v>74</v>
      </c>
      <c r="B16" s="2" t="s">
        <v>13</v>
      </c>
      <c r="C16" s="128">
        <v>1</v>
      </c>
      <c r="D16" s="6">
        <v>0.1</v>
      </c>
      <c r="E16" s="109"/>
      <c r="F16" s="109"/>
      <c r="G16" s="109"/>
      <c r="H16" s="109"/>
      <c r="I16" s="109" t="s">
        <v>171</v>
      </c>
      <c r="J16" s="109"/>
      <c r="K16" s="109"/>
      <c r="L16" s="109"/>
      <c r="M16" s="109"/>
      <c r="N16" s="15"/>
      <c r="O16" s="109"/>
      <c r="P16" s="15"/>
    </row>
    <row r="17" spans="1:16">
      <c r="A17" s="1" t="s">
        <v>75</v>
      </c>
      <c r="B17" s="2" t="s">
        <v>14</v>
      </c>
      <c r="C17" s="125">
        <v>2E-3</v>
      </c>
      <c r="D17" s="6">
        <v>2.0000000000000001E-4</v>
      </c>
      <c r="E17" s="109"/>
      <c r="F17" s="109"/>
      <c r="G17" s="109"/>
      <c r="H17" s="109"/>
      <c r="I17" s="109" t="s">
        <v>291</v>
      </c>
      <c r="J17" s="109"/>
      <c r="K17" s="109"/>
      <c r="L17" s="109"/>
      <c r="M17" s="109"/>
      <c r="N17" s="15"/>
      <c r="O17" s="109"/>
      <c r="P17" s="15"/>
    </row>
    <row r="18" spans="1:16">
      <c r="A18" s="1" t="s">
        <v>76</v>
      </c>
      <c r="B18" s="2" t="s">
        <v>15</v>
      </c>
      <c r="C18" s="127">
        <v>0.05</v>
      </c>
      <c r="D18" s="6">
        <v>5.0000000000000001E-3</v>
      </c>
      <c r="E18" s="109"/>
      <c r="F18" s="109"/>
      <c r="G18" s="109"/>
      <c r="H18" s="109"/>
      <c r="I18" s="109" t="s">
        <v>252</v>
      </c>
      <c r="J18" s="109"/>
      <c r="K18" s="109"/>
      <c r="L18" s="109"/>
      <c r="M18" s="109"/>
      <c r="N18" s="15"/>
      <c r="O18" s="109"/>
      <c r="P18" s="15"/>
    </row>
    <row r="19" spans="1:16">
      <c r="A19" s="1" t="s">
        <v>77</v>
      </c>
      <c r="B19" s="2" t="s">
        <v>16</v>
      </c>
      <c r="C19" s="127">
        <v>0.04</v>
      </c>
      <c r="D19" s="6">
        <v>4.0000000000000001E-3</v>
      </c>
      <c r="E19" s="109"/>
      <c r="F19" s="109"/>
      <c r="G19" s="109"/>
      <c r="H19" s="109"/>
      <c r="I19" s="109" t="s">
        <v>290</v>
      </c>
      <c r="J19" s="109"/>
      <c r="K19" s="109"/>
      <c r="L19" s="109"/>
      <c r="M19" s="109"/>
      <c r="N19" s="15"/>
      <c r="O19" s="109"/>
      <c r="P19" s="15"/>
    </row>
    <row r="20" spans="1:16">
      <c r="A20" s="1" t="s">
        <v>78</v>
      </c>
      <c r="B20" s="2" t="s">
        <v>17</v>
      </c>
      <c r="C20" s="127">
        <v>0.02</v>
      </c>
      <c r="D20" s="6">
        <v>2E-3</v>
      </c>
      <c r="E20" s="109"/>
      <c r="F20" s="109"/>
      <c r="G20" s="109"/>
      <c r="H20" s="109"/>
      <c r="I20" s="109" t="s">
        <v>173</v>
      </c>
      <c r="J20" s="109"/>
      <c r="K20" s="109"/>
      <c r="L20" s="109"/>
      <c r="M20" s="109"/>
      <c r="N20" s="15"/>
      <c r="O20" s="109"/>
      <c r="P20" s="15"/>
    </row>
    <row r="21" spans="1:16">
      <c r="A21" s="1" t="s">
        <v>79</v>
      </c>
      <c r="B21" s="2" t="s">
        <v>53</v>
      </c>
      <c r="C21" s="127">
        <v>0.01</v>
      </c>
      <c r="D21" s="6">
        <v>1E-3</v>
      </c>
      <c r="E21" s="109"/>
      <c r="F21" s="109"/>
      <c r="G21" s="109"/>
      <c r="H21" s="109"/>
      <c r="I21" s="109" t="s">
        <v>273</v>
      </c>
      <c r="J21" s="109"/>
      <c r="K21" s="109"/>
      <c r="L21" s="109"/>
      <c r="M21" s="109"/>
      <c r="N21" s="15"/>
      <c r="O21" s="109"/>
      <c r="P21" s="15"/>
    </row>
    <row r="22" spans="1:16">
      <c r="A22" s="1" t="s">
        <v>80</v>
      </c>
      <c r="B22" s="2" t="s">
        <v>54</v>
      </c>
      <c r="C22" s="127">
        <v>0.01</v>
      </c>
      <c r="D22" s="6">
        <v>1E-3</v>
      </c>
      <c r="E22" s="109"/>
      <c r="F22" s="109"/>
      <c r="G22" s="109"/>
      <c r="H22" s="109"/>
      <c r="I22" s="109" t="s">
        <v>273</v>
      </c>
      <c r="J22" s="109"/>
      <c r="K22" s="109"/>
      <c r="L22" s="109"/>
      <c r="M22" s="109"/>
      <c r="N22" s="15"/>
      <c r="O22" s="109"/>
      <c r="P22" s="15"/>
    </row>
    <row r="23" spans="1:16">
      <c r="A23" s="1" t="s">
        <v>81</v>
      </c>
      <c r="B23" s="2" t="s">
        <v>55</v>
      </c>
      <c r="C23" s="127">
        <v>0.01</v>
      </c>
      <c r="D23" s="6">
        <v>1E-3</v>
      </c>
      <c r="E23" s="109"/>
      <c r="F23" s="109"/>
      <c r="G23" s="109"/>
      <c r="H23" s="109"/>
      <c r="I23" s="109" t="s">
        <v>273</v>
      </c>
      <c r="J23" s="109"/>
      <c r="K23" s="109"/>
      <c r="L23" s="109"/>
      <c r="M23" s="109"/>
      <c r="N23" s="15"/>
      <c r="O23" s="109"/>
      <c r="P23" s="15"/>
    </row>
    <row r="24" spans="1:16">
      <c r="A24" s="47" t="s">
        <v>82</v>
      </c>
      <c r="B24" s="48" t="s">
        <v>18</v>
      </c>
      <c r="C24" s="128">
        <v>0.6</v>
      </c>
      <c r="D24" s="6">
        <v>0.06</v>
      </c>
      <c r="E24" s="109"/>
      <c r="F24" s="109" t="s">
        <v>274</v>
      </c>
      <c r="G24" s="109"/>
      <c r="H24" s="109"/>
      <c r="I24" s="109">
        <v>0.12</v>
      </c>
      <c r="J24" s="109"/>
      <c r="K24" s="109"/>
      <c r="L24" s="109">
        <v>0.11</v>
      </c>
      <c r="M24" s="109"/>
      <c r="N24" s="15"/>
      <c r="O24" s="109" t="s">
        <v>200</v>
      </c>
      <c r="P24" s="15"/>
    </row>
    <row r="25" spans="1:16">
      <c r="A25" s="47" t="s">
        <v>83</v>
      </c>
      <c r="B25" s="48" t="s">
        <v>19</v>
      </c>
      <c r="C25" s="127">
        <v>0.02</v>
      </c>
      <c r="D25" s="6">
        <v>2E-3</v>
      </c>
      <c r="E25" s="109"/>
      <c r="F25" s="109" t="s">
        <v>275</v>
      </c>
      <c r="G25" s="109"/>
      <c r="H25" s="109"/>
      <c r="I25" s="109" t="s">
        <v>173</v>
      </c>
      <c r="J25" s="109"/>
      <c r="K25" s="109"/>
      <c r="L25" s="109" t="s">
        <v>173</v>
      </c>
      <c r="M25" s="109"/>
      <c r="N25" s="15"/>
      <c r="O25" s="109" t="s">
        <v>173</v>
      </c>
      <c r="P25" s="15"/>
    </row>
    <row r="26" spans="1:16">
      <c r="A26" s="47" t="s">
        <v>84</v>
      </c>
      <c r="B26" s="48" t="s">
        <v>20</v>
      </c>
      <c r="C26" s="127">
        <v>0.06</v>
      </c>
      <c r="D26" s="6">
        <v>1E-3</v>
      </c>
      <c r="E26" s="109"/>
      <c r="F26" s="109" t="s">
        <v>273</v>
      </c>
      <c r="G26" s="109"/>
      <c r="H26" s="109"/>
      <c r="I26" s="109" t="s">
        <v>273</v>
      </c>
      <c r="J26" s="109"/>
      <c r="K26" s="109"/>
      <c r="L26" s="109" t="s">
        <v>273</v>
      </c>
      <c r="M26" s="109"/>
      <c r="N26" s="15"/>
      <c r="O26" s="109" t="s">
        <v>273</v>
      </c>
      <c r="P26" s="15"/>
    </row>
    <row r="27" spans="1:16">
      <c r="A27" s="47" t="s">
        <v>85</v>
      </c>
      <c r="B27" s="48" t="s">
        <v>21</v>
      </c>
      <c r="C27" s="127">
        <v>0.03</v>
      </c>
      <c r="D27" s="6">
        <v>3.0000000000000001E-3</v>
      </c>
      <c r="E27" s="109"/>
      <c r="F27" s="109" t="s">
        <v>276</v>
      </c>
      <c r="G27" s="109"/>
      <c r="H27" s="109"/>
      <c r="I27" s="109" t="s">
        <v>201</v>
      </c>
      <c r="J27" s="109"/>
      <c r="K27" s="109"/>
      <c r="L27" s="109" t="s">
        <v>201</v>
      </c>
      <c r="M27" s="109"/>
      <c r="N27" s="15"/>
      <c r="O27" s="109" t="s">
        <v>201</v>
      </c>
      <c r="P27" s="15"/>
    </row>
    <row r="28" spans="1:16">
      <c r="A28" s="47" t="s">
        <v>86</v>
      </c>
      <c r="B28" s="48" t="s">
        <v>56</v>
      </c>
      <c r="C28" s="128">
        <v>0.1</v>
      </c>
      <c r="D28" s="6">
        <v>1E-3</v>
      </c>
      <c r="E28" s="109"/>
      <c r="F28" s="109" t="s">
        <v>273</v>
      </c>
      <c r="G28" s="109"/>
      <c r="H28" s="109"/>
      <c r="I28" s="109">
        <v>1E-3</v>
      </c>
      <c r="J28" s="109"/>
      <c r="K28" s="109"/>
      <c r="L28" s="109">
        <v>1E-3</v>
      </c>
      <c r="M28" s="109"/>
      <c r="N28" s="15"/>
      <c r="O28" s="109" t="s">
        <v>273</v>
      </c>
      <c r="P28" s="15"/>
    </row>
    <row r="29" spans="1:16">
      <c r="A29" s="47" t="s">
        <v>87</v>
      </c>
      <c r="B29" s="48" t="s">
        <v>22</v>
      </c>
      <c r="C29" s="127">
        <v>0.01</v>
      </c>
      <c r="D29" s="6">
        <v>1E-3</v>
      </c>
      <c r="E29" s="109"/>
      <c r="F29" s="109" t="s">
        <v>273</v>
      </c>
      <c r="G29" s="109"/>
      <c r="H29" s="109"/>
      <c r="I29" s="109" t="s">
        <v>273</v>
      </c>
      <c r="J29" s="109"/>
      <c r="K29" s="109"/>
      <c r="L29" s="109" t="s">
        <v>273</v>
      </c>
      <c r="M29" s="109"/>
      <c r="N29" s="15"/>
      <c r="O29" s="109" t="s">
        <v>273</v>
      </c>
      <c r="P29" s="15"/>
    </row>
    <row r="30" spans="1:16">
      <c r="A30" s="47" t="s">
        <v>88</v>
      </c>
      <c r="B30" s="48" t="s">
        <v>23</v>
      </c>
      <c r="C30" s="128">
        <v>0.1</v>
      </c>
      <c r="D30" s="6">
        <v>1E-3</v>
      </c>
      <c r="E30" s="109"/>
      <c r="F30" s="109" t="s">
        <v>273</v>
      </c>
      <c r="G30" s="109"/>
      <c r="H30" s="109"/>
      <c r="I30" s="109">
        <v>1E-3</v>
      </c>
      <c r="J30" s="109"/>
      <c r="K30" s="109"/>
      <c r="L30" s="109">
        <v>1E-3</v>
      </c>
      <c r="M30" s="109"/>
      <c r="N30" s="15"/>
      <c r="O30" s="109" t="s">
        <v>273</v>
      </c>
      <c r="P30" s="15"/>
    </row>
    <row r="31" spans="1:16">
      <c r="A31" s="47" t="s">
        <v>89</v>
      </c>
      <c r="B31" s="48" t="s">
        <v>24</v>
      </c>
      <c r="C31" s="127">
        <v>0.03</v>
      </c>
      <c r="D31" s="6">
        <v>3.0000000000000001E-3</v>
      </c>
      <c r="E31" s="109"/>
      <c r="F31" s="109" t="s">
        <v>276</v>
      </c>
      <c r="G31" s="109"/>
      <c r="H31" s="109"/>
      <c r="I31" s="109" t="s">
        <v>201</v>
      </c>
      <c r="J31" s="109"/>
      <c r="K31" s="109"/>
      <c r="L31" s="109" t="s">
        <v>201</v>
      </c>
      <c r="M31" s="109"/>
      <c r="N31" s="15"/>
      <c r="O31" s="109" t="s">
        <v>201</v>
      </c>
      <c r="P31" s="15"/>
    </row>
    <row r="32" spans="1:16">
      <c r="A32" s="47" t="s">
        <v>90</v>
      </c>
      <c r="B32" s="48" t="s">
        <v>57</v>
      </c>
      <c r="C32" s="127">
        <v>0.03</v>
      </c>
      <c r="D32" s="6">
        <v>1E-3</v>
      </c>
      <c r="E32" s="109"/>
      <c r="F32" s="109" t="s">
        <v>273</v>
      </c>
      <c r="G32" s="109"/>
      <c r="H32" s="109"/>
      <c r="I32" s="109" t="s">
        <v>273</v>
      </c>
      <c r="J32" s="109"/>
      <c r="K32" s="109"/>
      <c r="L32" s="109" t="s">
        <v>273</v>
      </c>
      <c r="M32" s="109"/>
      <c r="N32" s="15"/>
      <c r="O32" s="109" t="s">
        <v>273</v>
      </c>
      <c r="P32" s="15"/>
    </row>
    <row r="33" spans="1:16">
      <c r="A33" s="47" t="s">
        <v>91</v>
      </c>
      <c r="B33" s="48" t="s">
        <v>58</v>
      </c>
      <c r="C33" s="127">
        <v>0.09</v>
      </c>
      <c r="D33" s="6">
        <v>1E-3</v>
      </c>
      <c r="E33" s="109"/>
      <c r="F33" s="109" t="s">
        <v>273</v>
      </c>
      <c r="G33" s="109"/>
      <c r="H33" s="109"/>
      <c r="I33" s="109" t="s">
        <v>273</v>
      </c>
      <c r="J33" s="109"/>
      <c r="K33" s="109"/>
      <c r="L33" s="109" t="s">
        <v>273</v>
      </c>
      <c r="M33" s="109"/>
      <c r="N33" s="15"/>
      <c r="O33" s="109" t="s">
        <v>273</v>
      </c>
      <c r="P33" s="15"/>
    </row>
    <row r="34" spans="1:16">
      <c r="A34" s="47" t="s">
        <v>92</v>
      </c>
      <c r="B34" s="48" t="s">
        <v>25</v>
      </c>
      <c r="C34" s="127">
        <v>0.08</v>
      </c>
      <c r="D34" s="6">
        <v>8.0000000000000002E-3</v>
      </c>
      <c r="E34" s="109"/>
      <c r="F34" s="109" t="s">
        <v>277</v>
      </c>
      <c r="G34" s="109"/>
      <c r="H34" s="109"/>
      <c r="I34" s="109" t="s">
        <v>277</v>
      </c>
      <c r="J34" s="109"/>
      <c r="K34" s="109"/>
      <c r="L34" s="109" t="s">
        <v>277</v>
      </c>
      <c r="M34" s="109"/>
      <c r="N34" s="15"/>
      <c r="O34" s="109" t="s">
        <v>277</v>
      </c>
      <c r="P34" s="15"/>
    </row>
    <row r="35" spans="1:16">
      <c r="A35" s="1" t="s">
        <v>93</v>
      </c>
      <c r="B35" s="2" t="s">
        <v>26</v>
      </c>
      <c r="C35" s="128">
        <v>1</v>
      </c>
      <c r="D35" s="6">
        <v>0.01</v>
      </c>
      <c r="E35" s="109"/>
      <c r="F35" s="109"/>
      <c r="G35" s="109"/>
      <c r="H35" s="109"/>
      <c r="I35" s="109" t="s">
        <v>292</v>
      </c>
      <c r="J35" s="109"/>
      <c r="K35" s="109"/>
      <c r="L35" s="109"/>
      <c r="M35" s="109"/>
      <c r="N35" s="15"/>
      <c r="O35" s="109"/>
      <c r="P35" s="15"/>
    </row>
    <row r="36" spans="1:16">
      <c r="A36" s="49" t="s">
        <v>94</v>
      </c>
      <c r="B36" s="50" t="s">
        <v>27</v>
      </c>
      <c r="C36" s="128">
        <v>0.2</v>
      </c>
      <c r="D36" s="6">
        <v>0.02</v>
      </c>
      <c r="E36" s="109" t="s">
        <v>250</v>
      </c>
      <c r="F36" s="109" t="s">
        <v>233</v>
      </c>
      <c r="G36" s="109" t="s">
        <v>233</v>
      </c>
      <c r="H36" s="109" t="s">
        <v>233</v>
      </c>
      <c r="I36" s="109" t="s">
        <v>301</v>
      </c>
      <c r="J36" s="109" t="s">
        <v>233</v>
      </c>
      <c r="K36" s="109" t="s">
        <v>233</v>
      </c>
      <c r="L36" s="109" t="s">
        <v>233</v>
      </c>
      <c r="M36" s="109" t="s">
        <v>233</v>
      </c>
      <c r="N36" s="15" t="s">
        <v>233</v>
      </c>
      <c r="O36" s="15" t="s">
        <v>233</v>
      </c>
      <c r="P36" s="15" t="s">
        <v>233</v>
      </c>
    </row>
    <row r="37" spans="1:16">
      <c r="A37" s="49" t="s">
        <v>95</v>
      </c>
      <c r="B37" s="50" t="s">
        <v>28</v>
      </c>
      <c r="C37" s="128">
        <v>0.3</v>
      </c>
      <c r="D37" s="6">
        <v>0.03</v>
      </c>
      <c r="E37" s="109" t="s">
        <v>251</v>
      </c>
      <c r="F37" s="109" t="s">
        <v>251</v>
      </c>
      <c r="G37" s="109" t="s">
        <v>251</v>
      </c>
      <c r="H37" s="109" t="s">
        <v>251</v>
      </c>
      <c r="I37" s="109" t="s">
        <v>293</v>
      </c>
      <c r="J37" s="109" t="s">
        <v>251</v>
      </c>
      <c r="K37" s="109" t="s">
        <v>251</v>
      </c>
      <c r="L37" s="109" t="s">
        <v>251</v>
      </c>
      <c r="M37" s="109" t="s">
        <v>251</v>
      </c>
      <c r="N37" s="15" t="s">
        <v>251</v>
      </c>
      <c r="O37" s="15" t="s">
        <v>251</v>
      </c>
      <c r="P37" s="15" t="s">
        <v>251</v>
      </c>
    </row>
    <row r="38" spans="1:16">
      <c r="A38" s="1" t="s">
        <v>96</v>
      </c>
      <c r="B38" s="2" t="s">
        <v>29</v>
      </c>
      <c r="C38" s="128">
        <v>1</v>
      </c>
      <c r="D38" s="6">
        <v>0.01</v>
      </c>
      <c r="E38" s="109"/>
      <c r="F38" s="109"/>
      <c r="G38" s="109"/>
      <c r="H38" s="109"/>
      <c r="I38" s="109" t="s">
        <v>292</v>
      </c>
      <c r="J38" s="109"/>
      <c r="K38" s="109"/>
      <c r="L38" s="109"/>
      <c r="M38" s="109"/>
      <c r="N38" s="15"/>
      <c r="O38" s="109"/>
      <c r="P38" s="15"/>
    </row>
    <row r="39" spans="1:16">
      <c r="A39" s="1" t="s">
        <v>97</v>
      </c>
      <c r="B39" s="2" t="s">
        <v>30</v>
      </c>
      <c r="C39" s="124">
        <v>200</v>
      </c>
      <c r="D39" s="6">
        <v>0.1</v>
      </c>
      <c r="E39" s="109"/>
      <c r="F39" s="109"/>
      <c r="G39" s="109"/>
      <c r="H39" s="109"/>
      <c r="I39" s="109">
        <v>9.3000000000000007</v>
      </c>
      <c r="J39" s="109"/>
      <c r="K39" s="109"/>
      <c r="L39" s="109"/>
      <c r="M39" s="109"/>
      <c r="N39" s="15"/>
      <c r="O39" s="109"/>
      <c r="P39" s="15"/>
    </row>
    <row r="40" spans="1:16">
      <c r="A40" s="49" t="s">
        <v>98</v>
      </c>
      <c r="B40" s="50" t="s">
        <v>31</v>
      </c>
      <c r="C40" s="127">
        <v>0.05</v>
      </c>
      <c r="D40" s="6">
        <v>5.0000000000000001E-3</v>
      </c>
      <c r="E40" s="109" t="s">
        <v>252</v>
      </c>
      <c r="F40" s="109" t="s">
        <v>252</v>
      </c>
      <c r="G40" s="109" t="s">
        <v>252</v>
      </c>
      <c r="H40" s="109">
        <v>6.0000000000000001E-3</v>
      </c>
      <c r="I40" s="109" t="s">
        <v>252</v>
      </c>
      <c r="J40" s="109" t="s">
        <v>252</v>
      </c>
      <c r="K40" s="109" t="s">
        <v>252</v>
      </c>
      <c r="L40" s="109" t="s">
        <v>252</v>
      </c>
      <c r="M40" s="109" t="s">
        <v>252</v>
      </c>
      <c r="N40" s="15" t="s">
        <v>252</v>
      </c>
      <c r="O40" s="15" t="s">
        <v>252</v>
      </c>
      <c r="P40" s="15" t="s">
        <v>252</v>
      </c>
    </row>
    <row r="41" spans="1:16">
      <c r="A41" s="45" t="s">
        <v>99</v>
      </c>
      <c r="B41" s="46" t="s">
        <v>32</v>
      </c>
      <c r="C41" s="124">
        <v>200</v>
      </c>
      <c r="D41" s="6">
        <v>1</v>
      </c>
      <c r="E41" s="118">
        <v>5.7</v>
      </c>
      <c r="F41" s="118">
        <v>5.4</v>
      </c>
      <c r="G41" s="118">
        <v>5.8</v>
      </c>
      <c r="H41" s="118">
        <v>6.1</v>
      </c>
      <c r="I41" s="121">
        <v>5.9</v>
      </c>
      <c r="J41" s="118">
        <v>5.9</v>
      </c>
      <c r="K41" s="118">
        <v>5.7</v>
      </c>
      <c r="L41" s="118">
        <v>5.7</v>
      </c>
      <c r="M41" s="118">
        <v>5.6</v>
      </c>
      <c r="N41" s="90">
        <v>5.5</v>
      </c>
      <c r="O41" s="109">
        <v>5.5</v>
      </c>
      <c r="P41" s="90">
        <v>5.7</v>
      </c>
    </row>
    <row r="42" spans="1:16">
      <c r="A42" s="1" t="s">
        <v>100</v>
      </c>
      <c r="B42" s="2" t="s">
        <v>33</v>
      </c>
      <c r="C42" s="124">
        <v>300</v>
      </c>
      <c r="D42" s="6">
        <v>1</v>
      </c>
      <c r="E42" s="109"/>
      <c r="F42" s="109"/>
      <c r="G42" s="109"/>
      <c r="H42" s="109"/>
      <c r="I42" s="109">
        <v>49</v>
      </c>
      <c r="J42" s="109"/>
      <c r="K42" s="109"/>
      <c r="L42" s="109"/>
      <c r="M42" s="109"/>
      <c r="N42" s="15"/>
      <c r="O42" s="109"/>
      <c r="P42" s="15"/>
    </row>
    <row r="43" spans="1:16">
      <c r="A43" s="51" t="s">
        <v>101</v>
      </c>
      <c r="B43" s="52" t="s">
        <v>34</v>
      </c>
      <c r="C43" s="124">
        <v>500</v>
      </c>
      <c r="D43" s="6">
        <v>20</v>
      </c>
      <c r="E43" s="109"/>
      <c r="F43" s="109">
        <v>150</v>
      </c>
      <c r="G43" s="109"/>
      <c r="H43" s="109"/>
      <c r="I43" s="109">
        <v>130</v>
      </c>
      <c r="J43" s="109"/>
      <c r="K43" s="109"/>
      <c r="L43" s="109">
        <v>140</v>
      </c>
      <c r="M43" s="109"/>
      <c r="N43" s="15"/>
      <c r="O43" s="109">
        <v>140</v>
      </c>
      <c r="P43" s="15"/>
    </row>
    <row r="44" spans="1:16">
      <c r="A44" s="1" t="s">
        <v>102</v>
      </c>
      <c r="B44" s="2" t="s">
        <v>35</v>
      </c>
      <c r="C44" s="128">
        <v>0.2</v>
      </c>
      <c r="D44" s="6">
        <v>0.02</v>
      </c>
      <c r="E44" s="109"/>
      <c r="F44" s="109"/>
      <c r="G44" s="109"/>
      <c r="H44" s="109"/>
      <c r="I44" s="109" t="s">
        <v>233</v>
      </c>
      <c r="J44" s="109"/>
      <c r="K44" s="109"/>
      <c r="L44" s="109"/>
      <c r="M44" s="109"/>
      <c r="N44" s="15"/>
      <c r="O44" s="109"/>
      <c r="P44" s="15"/>
    </row>
    <row r="45" spans="1:16">
      <c r="A45" s="1" t="s">
        <v>103</v>
      </c>
      <c r="B45" s="2" t="s">
        <v>59</v>
      </c>
      <c r="C45" s="129">
        <v>1.0000000000000001E-5</v>
      </c>
      <c r="D45" s="6">
        <v>9.9999999999999995E-7</v>
      </c>
      <c r="E45" s="109"/>
      <c r="F45" s="109"/>
      <c r="G45" s="109"/>
      <c r="H45" s="109"/>
      <c r="I45" s="109" t="s">
        <v>294</v>
      </c>
      <c r="J45" s="109"/>
      <c r="K45" s="109"/>
      <c r="L45" s="109"/>
      <c r="M45" s="109"/>
      <c r="N45" s="15"/>
      <c r="O45" s="109"/>
      <c r="P45" s="15"/>
    </row>
    <row r="46" spans="1:16">
      <c r="A46" s="1" t="s">
        <v>104</v>
      </c>
      <c r="B46" s="2" t="s">
        <v>36</v>
      </c>
      <c r="C46" s="129">
        <v>1.0000000000000001E-5</v>
      </c>
      <c r="D46" s="6">
        <v>9.9999999999999995E-7</v>
      </c>
      <c r="E46" s="109"/>
      <c r="F46" s="109"/>
      <c r="G46" s="109"/>
      <c r="H46" s="109"/>
      <c r="I46" s="109" t="s">
        <v>294</v>
      </c>
      <c r="J46" s="109"/>
      <c r="K46" s="109"/>
      <c r="L46" s="109"/>
      <c r="M46" s="109"/>
      <c r="N46" s="15"/>
      <c r="O46" s="109"/>
      <c r="P46" s="15"/>
    </row>
    <row r="47" spans="1:16">
      <c r="A47" s="1" t="s">
        <v>105</v>
      </c>
      <c r="B47" s="2" t="s">
        <v>37</v>
      </c>
      <c r="C47" s="127">
        <v>0.02</v>
      </c>
      <c r="D47" s="6">
        <v>2E-3</v>
      </c>
      <c r="E47" s="109"/>
      <c r="F47" s="109"/>
      <c r="G47" s="109"/>
      <c r="H47" s="109"/>
      <c r="I47" s="109" t="s">
        <v>173</v>
      </c>
      <c r="J47" s="109"/>
      <c r="K47" s="109"/>
      <c r="L47" s="109"/>
      <c r="M47" s="109"/>
      <c r="N47" s="15"/>
      <c r="O47" s="109"/>
      <c r="P47" s="15"/>
    </row>
    <row r="48" spans="1:16">
      <c r="A48" s="1" t="s">
        <v>106</v>
      </c>
      <c r="B48" s="2" t="s">
        <v>38</v>
      </c>
      <c r="C48" s="125">
        <v>5.0000000000000001E-3</v>
      </c>
      <c r="D48" s="6">
        <v>5.0000000000000001E-4</v>
      </c>
      <c r="E48" s="109"/>
      <c r="F48" s="109"/>
      <c r="G48" s="109"/>
      <c r="H48" s="109"/>
      <c r="I48" s="109" t="s">
        <v>178</v>
      </c>
      <c r="J48" s="109"/>
      <c r="K48" s="109"/>
      <c r="L48" s="109"/>
      <c r="M48" s="109"/>
      <c r="N48" s="15"/>
      <c r="O48" s="109"/>
      <c r="P48" s="15"/>
    </row>
    <row r="49" spans="1:16">
      <c r="A49" s="45" t="s">
        <v>107</v>
      </c>
      <c r="B49" s="46" t="s">
        <v>39</v>
      </c>
      <c r="C49" s="124">
        <v>3</v>
      </c>
      <c r="D49" s="6">
        <v>0.3</v>
      </c>
      <c r="E49" s="109" t="s">
        <v>253</v>
      </c>
      <c r="F49" s="109" t="s">
        <v>238</v>
      </c>
      <c r="G49" s="109" t="s">
        <v>238</v>
      </c>
      <c r="H49" s="109" t="s">
        <v>238</v>
      </c>
      <c r="I49" s="109" t="s">
        <v>308</v>
      </c>
      <c r="J49" s="109" t="s">
        <v>238</v>
      </c>
      <c r="K49" s="109" t="s">
        <v>238</v>
      </c>
      <c r="L49" s="109" t="s">
        <v>238</v>
      </c>
      <c r="M49" s="109" t="s">
        <v>238</v>
      </c>
      <c r="N49" s="15" t="s">
        <v>238</v>
      </c>
      <c r="O49" s="15" t="s">
        <v>238</v>
      </c>
      <c r="P49" s="15" t="s">
        <v>238</v>
      </c>
    </row>
    <row r="50" spans="1:16">
      <c r="A50" s="45" t="s">
        <v>108</v>
      </c>
      <c r="B50" s="46" t="s">
        <v>40</v>
      </c>
      <c r="C50" s="3" t="s">
        <v>113</v>
      </c>
      <c r="D50" s="6"/>
      <c r="E50" s="119">
        <v>7</v>
      </c>
      <c r="F50" s="119">
        <v>6.8</v>
      </c>
      <c r="G50" s="119">
        <v>6.9</v>
      </c>
      <c r="H50" s="119">
        <v>6.9</v>
      </c>
      <c r="I50" s="109">
        <v>7.1</v>
      </c>
      <c r="J50" s="119">
        <v>7</v>
      </c>
      <c r="K50" s="119">
        <v>7.2</v>
      </c>
      <c r="L50" s="119">
        <v>7.1</v>
      </c>
      <c r="M50" s="119">
        <v>6.8</v>
      </c>
      <c r="N50" s="74">
        <v>6.9</v>
      </c>
      <c r="O50" s="74">
        <v>7.1</v>
      </c>
      <c r="P50" s="74">
        <v>7.2</v>
      </c>
    </row>
    <row r="51" spans="1:16">
      <c r="A51" s="45" t="s">
        <v>109</v>
      </c>
      <c r="B51" s="46" t="s">
        <v>41</v>
      </c>
      <c r="C51" s="3" t="s">
        <v>42</v>
      </c>
      <c r="D51" s="6"/>
      <c r="E51" s="109" t="s">
        <v>245</v>
      </c>
      <c r="F51" s="109" t="s">
        <v>135</v>
      </c>
      <c r="G51" s="109" t="s">
        <v>135</v>
      </c>
      <c r="H51" s="109" t="s">
        <v>135</v>
      </c>
      <c r="I51" s="109" t="s">
        <v>236</v>
      </c>
      <c r="J51" s="109" t="s">
        <v>135</v>
      </c>
      <c r="K51" s="109" t="s">
        <v>135</v>
      </c>
      <c r="L51" s="109" t="s">
        <v>135</v>
      </c>
      <c r="M51" s="109" t="s">
        <v>135</v>
      </c>
      <c r="N51" s="15" t="s">
        <v>135</v>
      </c>
      <c r="O51" s="15" t="s">
        <v>135</v>
      </c>
      <c r="P51" s="15" t="s">
        <v>135</v>
      </c>
    </row>
    <row r="52" spans="1:16">
      <c r="A52" s="45" t="s">
        <v>110</v>
      </c>
      <c r="B52" s="46" t="s">
        <v>43</v>
      </c>
      <c r="C52" s="3" t="s">
        <v>42</v>
      </c>
      <c r="D52" s="6"/>
      <c r="E52" s="109" t="s">
        <v>245</v>
      </c>
      <c r="F52" s="109" t="s">
        <v>135</v>
      </c>
      <c r="G52" s="109" t="s">
        <v>135</v>
      </c>
      <c r="H52" s="109" t="s">
        <v>135</v>
      </c>
      <c r="I52" s="109" t="s">
        <v>236</v>
      </c>
      <c r="J52" s="109" t="s">
        <v>135</v>
      </c>
      <c r="K52" s="109" t="s">
        <v>135</v>
      </c>
      <c r="L52" s="109" t="s">
        <v>135</v>
      </c>
      <c r="M52" s="109" t="s">
        <v>135</v>
      </c>
      <c r="N52" s="15" t="s">
        <v>135</v>
      </c>
      <c r="O52" s="15" t="s">
        <v>135</v>
      </c>
      <c r="P52" s="15" t="s">
        <v>135</v>
      </c>
    </row>
    <row r="53" spans="1:16">
      <c r="A53" s="45" t="s">
        <v>111</v>
      </c>
      <c r="B53" s="46" t="s">
        <v>44</v>
      </c>
      <c r="C53" s="3" t="s">
        <v>114</v>
      </c>
      <c r="D53" s="6">
        <v>0.5</v>
      </c>
      <c r="E53" s="109" t="s">
        <v>248</v>
      </c>
      <c r="F53" s="109" t="s">
        <v>203</v>
      </c>
      <c r="G53" s="109" t="s">
        <v>203</v>
      </c>
      <c r="H53" s="109" t="s">
        <v>203</v>
      </c>
      <c r="I53" s="109" t="s">
        <v>198</v>
      </c>
      <c r="J53" s="109" t="s">
        <v>203</v>
      </c>
      <c r="K53" s="109" t="s">
        <v>203</v>
      </c>
      <c r="L53" s="109" t="s">
        <v>203</v>
      </c>
      <c r="M53" s="109" t="s">
        <v>203</v>
      </c>
      <c r="N53" s="15" t="s">
        <v>203</v>
      </c>
      <c r="O53" s="15" t="s">
        <v>203</v>
      </c>
      <c r="P53" s="15" t="s">
        <v>203</v>
      </c>
    </row>
    <row r="54" spans="1:16">
      <c r="A54" s="45" t="s">
        <v>112</v>
      </c>
      <c r="B54" s="46" t="s">
        <v>45</v>
      </c>
      <c r="C54" s="3" t="s">
        <v>115</v>
      </c>
      <c r="D54" s="6">
        <v>0.1</v>
      </c>
      <c r="E54" s="109" t="s">
        <v>246</v>
      </c>
      <c r="F54" s="109" t="s">
        <v>136</v>
      </c>
      <c r="G54" s="109" t="s">
        <v>136</v>
      </c>
      <c r="H54" s="109" t="s">
        <v>136</v>
      </c>
      <c r="I54" s="109" t="s">
        <v>171</v>
      </c>
      <c r="J54" s="109" t="s">
        <v>136</v>
      </c>
      <c r="K54" s="109" t="s">
        <v>136</v>
      </c>
      <c r="L54" s="109" t="s">
        <v>136</v>
      </c>
      <c r="M54" s="109" t="s">
        <v>136</v>
      </c>
      <c r="N54" s="15" t="s">
        <v>136</v>
      </c>
      <c r="O54" s="109" t="s">
        <v>136</v>
      </c>
      <c r="P54" s="15" t="s">
        <v>136</v>
      </c>
    </row>
    <row r="55" spans="1:16">
      <c r="A55" s="1"/>
      <c r="B55" s="2" t="s">
        <v>61</v>
      </c>
      <c r="C55" s="2"/>
      <c r="D55" s="6"/>
      <c r="E55" s="109" t="s">
        <v>249</v>
      </c>
      <c r="F55" s="109" t="s">
        <v>237</v>
      </c>
      <c r="G55" s="109" t="s">
        <v>237</v>
      </c>
      <c r="H55" s="109" t="s">
        <v>237</v>
      </c>
      <c r="I55" s="109" t="s">
        <v>237</v>
      </c>
      <c r="J55" s="109" t="s">
        <v>237</v>
      </c>
      <c r="K55" s="109" t="s">
        <v>237</v>
      </c>
      <c r="L55" s="109" t="s">
        <v>237</v>
      </c>
      <c r="M55" s="109" t="s">
        <v>237</v>
      </c>
      <c r="N55" s="15" t="s">
        <v>237</v>
      </c>
      <c r="O55" s="15" t="s">
        <v>237</v>
      </c>
      <c r="P55" s="15" t="s">
        <v>237</v>
      </c>
    </row>
    <row r="56" spans="1:16">
      <c r="A56" s="36"/>
      <c r="B56" s="37"/>
      <c r="C56" s="37"/>
      <c r="D56" s="38"/>
      <c r="E56" s="116"/>
      <c r="F56" s="39"/>
      <c r="G56" s="39"/>
      <c r="H56" s="39"/>
      <c r="I56" s="40"/>
      <c r="J56" s="40"/>
      <c r="K56" s="40"/>
      <c r="L56" s="40"/>
      <c r="M56" s="40"/>
      <c r="N56" s="40"/>
      <c r="O56" s="39"/>
      <c r="P56" s="103"/>
    </row>
    <row r="57" spans="1:16">
      <c r="A57" s="1"/>
      <c r="B57" s="2" t="s">
        <v>262</v>
      </c>
      <c r="C57" s="4"/>
      <c r="D57" s="6"/>
      <c r="E57" s="96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>
      <c r="A58" s="1"/>
      <c r="B58" s="2" t="s">
        <v>263</v>
      </c>
      <c r="C58" s="4"/>
      <c r="D58" s="6"/>
      <c r="E58" s="96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>
      <c r="A59" s="1"/>
      <c r="B59" s="2" t="s">
        <v>264</v>
      </c>
      <c r="C59" s="4"/>
      <c r="D59" s="6"/>
      <c r="E59" s="96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>
      <c r="A60" s="1"/>
      <c r="B60" s="2" t="s">
        <v>265</v>
      </c>
      <c r="C60" s="4"/>
      <c r="D60" s="6"/>
      <c r="E60" s="96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>
      <c r="A61" s="36"/>
      <c r="B61" s="37"/>
      <c r="C61" s="41"/>
      <c r="D61" s="38"/>
      <c r="E61" s="117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</row>
    <row r="62" spans="1:16">
      <c r="A62" s="7"/>
      <c r="B62" s="60" t="s">
        <v>138</v>
      </c>
      <c r="C62" s="57"/>
      <c r="E62" s="35">
        <f>八幡沢・第６!E64</f>
        <v>45398</v>
      </c>
      <c r="F62" s="35">
        <f>八幡沢・第６!F64</f>
        <v>45433</v>
      </c>
      <c r="G62" s="35">
        <f>八幡沢・第６!G64</f>
        <v>45461</v>
      </c>
      <c r="H62" s="35">
        <f>八幡沢・第６!H64</f>
        <v>45496</v>
      </c>
      <c r="I62" s="35">
        <f>八幡沢・第６!I64</f>
        <v>45531</v>
      </c>
      <c r="J62" s="35">
        <f>八幡沢・第６!J64</f>
        <v>45553</v>
      </c>
      <c r="K62" s="35">
        <f>八幡沢・第６!K64</f>
        <v>45582</v>
      </c>
      <c r="L62" s="35">
        <f>八幡沢・第６!L64</f>
        <v>45615</v>
      </c>
      <c r="M62" s="35">
        <f>八幡沢・第６!M64</f>
        <v>46008</v>
      </c>
      <c r="N62" s="35">
        <v>45678</v>
      </c>
      <c r="O62" s="35">
        <v>45706</v>
      </c>
      <c r="P62" s="35">
        <v>45734</v>
      </c>
    </row>
    <row r="63" spans="1:16">
      <c r="A63" s="1"/>
      <c r="B63" s="24" t="s">
        <v>48</v>
      </c>
      <c r="C63" s="25" t="s">
        <v>234</v>
      </c>
      <c r="D63" s="26"/>
      <c r="E63" s="25">
        <v>0.5</v>
      </c>
      <c r="F63" s="27">
        <v>0.3</v>
      </c>
      <c r="G63" s="27">
        <v>0.5</v>
      </c>
      <c r="H63" s="25">
        <v>0.3</v>
      </c>
      <c r="I63" s="27">
        <v>0.3</v>
      </c>
      <c r="J63" s="64">
        <v>0.2</v>
      </c>
      <c r="K63" s="27">
        <v>0.2</v>
      </c>
      <c r="L63" s="27">
        <v>0.2</v>
      </c>
      <c r="M63" s="27">
        <v>0.4</v>
      </c>
      <c r="N63" s="27">
        <v>0.4</v>
      </c>
      <c r="O63" s="27">
        <v>0.5</v>
      </c>
      <c r="P63" s="27">
        <v>0.5</v>
      </c>
    </row>
    <row r="64" spans="1:16">
      <c r="A64" s="1"/>
      <c r="B64" s="18" t="s">
        <v>50</v>
      </c>
      <c r="C64" s="19" t="s">
        <v>51</v>
      </c>
      <c r="D64" s="20"/>
      <c r="E64" s="31">
        <v>18.8</v>
      </c>
      <c r="F64" s="31">
        <v>21.8</v>
      </c>
      <c r="G64" s="31">
        <v>19.5</v>
      </c>
      <c r="H64" s="31">
        <v>31.8</v>
      </c>
      <c r="I64" s="31">
        <v>26</v>
      </c>
      <c r="J64" s="65">
        <v>28.9</v>
      </c>
      <c r="K64" s="31">
        <v>19.8</v>
      </c>
      <c r="L64" s="31">
        <v>7.5</v>
      </c>
      <c r="M64" s="31">
        <v>5</v>
      </c>
      <c r="N64" s="31">
        <v>5.9</v>
      </c>
      <c r="O64" s="31">
        <v>-0.8</v>
      </c>
      <c r="P64" s="31">
        <v>5.8</v>
      </c>
    </row>
    <row r="65" spans="1:16">
      <c r="A65" s="1"/>
      <c r="B65" s="21" t="s">
        <v>52</v>
      </c>
      <c r="C65" s="22" t="s">
        <v>51</v>
      </c>
      <c r="D65" s="23"/>
      <c r="E65" s="33">
        <v>13.6</v>
      </c>
      <c r="F65" s="33">
        <v>15.5</v>
      </c>
      <c r="G65" s="33">
        <v>16.5</v>
      </c>
      <c r="H65" s="33">
        <v>17.3</v>
      </c>
      <c r="I65" s="33">
        <v>16.8</v>
      </c>
      <c r="J65" s="66">
        <v>16.7</v>
      </c>
      <c r="K65" s="33">
        <v>15</v>
      </c>
      <c r="L65" s="33">
        <v>14.5</v>
      </c>
      <c r="M65" s="33">
        <v>12.1</v>
      </c>
      <c r="N65" s="33">
        <v>13.6</v>
      </c>
      <c r="O65" s="33">
        <v>12</v>
      </c>
      <c r="P65" s="33">
        <v>12</v>
      </c>
    </row>
    <row r="66" spans="1:16">
      <c r="A66" s="1"/>
      <c r="B66" s="6" t="s">
        <v>137</v>
      </c>
      <c r="C66" s="6"/>
      <c r="D66" s="6"/>
      <c r="E66" s="35" t="str">
        <f>IF(八幡沢・第６!E68=0,"",八幡沢・第６!E68)</f>
        <v>曇</v>
      </c>
      <c r="F66" s="35" t="str">
        <f>IF(八幡沢・第６!F68=0,"",八幡沢・第６!F68)</f>
        <v>晴</v>
      </c>
      <c r="G66" s="35" t="str">
        <f>IF(八幡沢・第６!G68=0,"",八幡沢・第６!G68)</f>
        <v>雨</v>
      </c>
      <c r="H66" s="35" t="str">
        <f>IF(八幡沢・第６!H68=0,"",八幡沢・第６!H68)</f>
        <v>晴</v>
      </c>
      <c r="I66" s="35" t="s">
        <v>309</v>
      </c>
      <c r="J66" s="35" t="str">
        <f>IF(八幡沢・第６!J68=0,"",八幡沢・第６!J68)</f>
        <v>晴</v>
      </c>
      <c r="K66" s="35" t="str">
        <f>IF(八幡沢・第６!K68=0,"",八幡沢・第６!K68)</f>
        <v>晴</v>
      </c>
      <c r="L66" s="35" t="str">
        <f>IF(八幡沢・第６!L68=0,"",八幡沢・第６!L68)</f>
        <v>晴</v>
      </c>
      <c r="M66" s="35" t="str">
        <f>IF(八幡沢・第６!M68=0,"",八幡沢・第６!M68)</f>
        <v>晴</v>
      </c>
      <c r="N66" s="35" t="s">
        <v>330</v>
      </c>
      <c r="O66" s="35" t="s">
        <v>330</v>
      </c>
      <c r="P66" s="35" t="s">
        <v>321</v>
      </c>
    </row>
    <row r="67" spans="1:16">
      <c r="H67" s="98"/>
    </row>
    <row r="68" spans="1:16" ht="13.15" customHeight="1">
      <c r="A68" s="140" t="s">
        <v>143</v>
      </c>
      <c r="B68" s="7" t="s">
        <v>145</v>
      </c>
      <c r="C68" s="7"/>
      <c r="D68" s="7" t="s">
        <v>139</v>
      </c>
      <c r="E68" s="114">
        <f t="shared" ref="E68" si="2">SUBTOTAL(3,E70:E120)</f>
        <v>2</v>
      </c>
      <c r="F68" s="7">
        <f t="shared" ref="F68:L68" si="3">SUBTOTAL(3,F70:F120)</f>
        <v>2</v>
      </c>
      <c r="G68" s="96">
        <f t="shared" si="3"/>
        <v>2</v>
      </c>
      <c r="H68" s="96">
        <f t="shared" ref="H68" si="4">SUBTOTAL(3,H70:H120)</f>
        <v>2</v>
      </c>
      <c r="I68" s="7">
        <f t="shared" si="3"/>
        <v>39</v>
      </c>
      <c r="J68" s="7">
        <f t="shared" si="3"/>
        <v>2</v>
      </c>
      <c r="K68" s="7">
        <v>2</v>
      </c>
      <c r="L68" s="7">
        <f t="shared" si="3"/>
        <v>2</v>
      </c>
      <c r="M68" s="68">
        <f t="shared" ref="M68" si="5">SUBTOTAL(3,M70:M120)</f>
        <v>2</v>
      </c>
      <c r="N68" s="69">
        <v>2</v>
      </c>
      <c r="O68" s="7">
        <v>2</v>
      </c>
      <c r="P68" s="100">
        <v>2</v>
      </c>
    </row>
    <row r="69" spans="1:16">
      <c r="A69" s="141"/>
      <c r="B69" s="7" t="s">
        <v>131</v>
      </c>
      <c r="C69" s="7" t="s">
        <v>132</v>
      </c>
      <c r="D69" s="7" t="s">
        <v>133</v>
      </c>
      <c r="E69" s="114" t="s">
        <v>117</v>
      </c>
      <c r="F69" s="7" t="s">
        <v>118</v>
      </c>
      <c r="G69" s="96" t="s">
        <v>119</v>
      </c>
      <c r="H69" s="96" t="s">
        <v>227</v>
      </c>
      <c r="I69" s="7" t="s">
        <v>121</v>
      </c>
      <c r="J69" s="7" t="s">
        <v>122</v>
      </c>
      <c r="K69" s="131" t="s">
        <v>123</v>
      </c>
      <c r="L69" s="7" t="s">
        <v>124</v>
      </c>
      <c r="M69" s="68" t="s">
        <v>125</v>
      </c>
      <c r="N69" s="69" t="s">
        <v>126</v>
      </c>
      <c r="O69" s="7" t="s">
        <v>127</v>
      </c>
      <c r="P69" s="100" t="s">
        <v>128</v>
      </c>
    </row>
    <row r="70" spans="1:16">
      <c r="A70" s="47" t="s">
        <v>62</v>
      </c>
      <c r="B70" s="48" t="s">
        <v>0</v>
      </c>
      <c r="C70" s="123">
        <v>100</v>
      </c>
      <c r="D70" s="6">
        <v>0</v>
      </c>
      <c r="E70" s="109"/>
      <c r="F70" s="109"/>
      <c r="G70" s="15"/>
      <c r="H70" s="15"/>
      <c r="I70" s="109">
        <v>0</v>
      </c>
      <c r="J70" s="15"/>
      <c r="K70" s="15"/>
      <c r="L70" s="15"/>
      <c r="M70" s="15"/>
      <c r="N70" s="15"/>
      <c r="O70" s="15"/>
      <c r="P70" s="15"/>
    </row>
    <row r="71" spans="1:16">
      <c r="A71" s="47" t="s">
        <v>63</v>
      </c>
      <c r="B71" s="48" t="s">
        <v>1</v>
      </c>
      <c r="C71" s="3" t="s">
        <v>2</v>
      </c>
      <c r="D71" s="6"/>
      <c r="E71" s="109"/>
      <c r="F71" s="109"/>
      <c r="G71" s="15"/>
      <c r="H71" s="15"/>
      <c r="I71" s="109" t="s">
        <v>197</v>
      </c>
      <c r="J71" s="15"/>
      <c r="K71" s="15"/>
      <c r="L71" s="15"/>
      <c r="M71" s="15"/>
      <c r="N71" s="15"/>
      <c r="O71" s="15"/>
      <c r="P71" s="15"/>
    </row>
    <row r="72" spans="1:16">
      <c r="A72" s="47" t="s">
        <v>64</v>
      </c>
      <c r="B72" s="48" t="s">
        <v>3</v>
      </c>
      <c r="C72" s="125">
        <v>3.0000000000000001E-3</v>
      </c>
      <c r="D72" s="6">
        <v>2.9999999999999997E-4</v>
      </c>
      <c r="E72" s="109"/>
      <c r="F72" s="109"/>
      <c r="G72" s="109"/>
      <c r="H72" s="15"/>
      <c r="I72" s="109" t="s">
        <v>167</v>
      </c>
      <c r="J72" s="15"/>
      <c r="K72" s="15"/>
      <c r="L72" s="15"/>
      <c r="M72" s="15"/>
      <c r="N72" s="15"/>
      <c r="O72" s="15"/>
      <c r="P72" s="15"/>
    </row>
    <row r="73" spans="1:16">
      <c r="A73" s="47" t="s">
        <v>65</v>
      </c>
      <c r="B73" s="48" t="s">
        <v>4</v>
      </c>
      <c r="C73" s="126">
        <v>5.0000000000000001E-4</v>
      </c>
      <c r="D73" s="6">
        <v>5.0000000000000002E-5</v>
      </c>
      <c r="E73" s="109"/>
      <c r="F73" s="109"/>
      <c r="G73" s="109"/>
      <c r="H73" s="15"/>
      <c r="I73" s="109" t="s">
        <v>168</v>
      </c>
      <c r="J73" s="15"/>
      <c r="K73" s="15"/>
      <c r="L73" s="15"/>
      <c r="M73" s="15"/>
      <c r="N73" s="15"/>
      <c r="O73" s="15"/>
      <c r="P73" s="15"/>
    </row>
    <row r="74" spans="1:16">
      <c r="A74" s="47" t="s">
        <v>66</v>
      </c>
      <c r="B74" s="48" t="s">
        <v>5</v>
      </c>
      <c r="C74" s="127">
        <v>0.01</v>
      </c>
      <c r="D74" s="6">
        <v>1E-3</v>
      </c>
      <c r="E74" s="109"/>
      <c r="F74" s="109"/>
      <c r="G74" s="109"/>
      <c r="H74" s="15"/>
      <c r="I74" s="109" t="s">
        <v>273</v>
      </c>
      <c r="J74" s="15"/>
      <c r="K74" s="15"/>
      <c r="L74" s="15"/>
      <c r="M74" s="15"/>
      <c r="N74" s="15"/>
      <c r="O74" s="15"/>
      <c r="P74" s="15"/>
    </row>
    <row r="75" spans="1:16">
      <c r="A75" s="47" t="s">
        <v>67</v>
      </c>
      <c r="B75" s="48" t="s">
        <v>6</v>
      </c>
      <c r="C75" s="127">
        <v>0.01</v>
      </c>
      <c r="D75" s="6">
        <v>1E-3</v>
      </c>
      <c r="E75" s="109"/>
      <c r="F75" s="109"/>
      <c r="G75" s="109"/>
      <c r="H75" s="15"/>
      <c r="I75" s="109">
        <v>1E-3</v>
      </c>
      <c r="J75" s="15"/>
      <c r="K75" s="15"/>
      <c r="L75" s="15"/>
      <c r="M75" s="15"/>
      <c r="N75" s="15"/>
      <c r="O75" s="15"/>
      <c r="P75" s="15"/>
    </row>
    <row r="76" spans="1:16">
      <c r="A76" s="47" t="s">
        <v>68</v>
      </c>
      <c r="B76" s="48" t="s">
        <v>7</v>
      </c>
      <c r="C76" s="127">
        <v>0.01</v>
      </c>
      <c r="D76" s="6">
        <v>1E-3</v>
      </c>
      <c r="E76" s="109"/>
      <c r="F76" s="109"/>
      <c r="G76" s="109"/>
      <c r="H76" s="15"/>
      <c r="I76" s="109">
        <v>4.0000000000000001E-3</v>
      </c>
      <c r="J76" s="15"/>
      <c r="K76" s="15"/>
      <c r="L76" s="15"/>
      <c r="M76" s="15"/>
      <c r="N76" s="15"/>
      <c r="O76" s="15"/>
      <c r="P76" s="15"/>
    </row>
    <row r="77" spans="1:16">
      <c r="A77" s="47" t="s">
        <v>69</v>
      </c>
      <c r="B77" s="48" t="s">
        <v>8</v>
      </c>
      <c r="C77" s="127">
        <v>0.05</v>
      </c>
      <c r="D77" s="6">
        <v>5.0000000000000001E-3</v>
      </c>
      <c r="E77" s="109"/>
      <c r="F77" s="109"/>
      <c r="G77" s="109"/>
      <c r="H77" s="15"/>
      <c r="I77" s="109" t="s">
        <v>173</v>
      </c>
      <c r="J77" s="15"/>
      <c r="K77" s="15"/>
      <c r="L77" s="15"/>
      <c r="M77" s="15"/>
      <c r="N77" s="15"/>
      <c r="O77" s="15"/>
      <c r="P77" s="15"/>
    </row>
    <row r="78" spans="1:16">
      <c r="A78" s="47" t="s">
        <v>70</v>
      </c>
      <c r="B78" s="48" t="s">
        <v>9</v>
      </c>
      <c r="C78" s="127">
        <v>0.04</v>
      </c>
      <c r="D78" s="6">
        <v>4.0000000000000001E-3</v>
      </c>
      <c r="E78" s="109"/>
      <c r="F78" s="109"/>
      <c r="G78" s="109"/>
      <c r="H78" s="15"/>
      <c r="I78" s="109" t="s">
        <v>290</v>
      </c>
      <c r="J78" s="15"/>
      <c r="K78" s="15"/>
      <c r="L78" s="15"/>
      <c r="M78" s="15"/>
      <c r="N78" s="15"/>
      <c r="O78" s="15"/>
      <c r="P78" s="15"/>
    </row>
    <row r="79" spans="1:16">
      <c r="A79" s="47" t="s">
        <v>71</v>
      </c>
      <c r="B79" s="48" t="s">
        <v>10</v>
      </c>
      <c r="C79" s="127">
        <v>0.01</v>
      </c>
      <c r="D79" s="6">
        <v>1E-3</v>
      </c>
      <c r="E79" s="109"/>
      <c r="F79" s="109"/>
      <c r="G79" s="109"/>
      <c r="H79" s="15"/>
      <c r="I79" s="109" t="s">
        <v>273</v>
      </c>
      <c r="J79" s="15"/>
      <c r="K79" s="15"/>
      <c r="L79" s="15"/>
      <c r="M79" s="15"/>
      <c r="N79" s="15"/>
      <c r="O79" s="15"/>
      <c r="P79" s="15"/>
    </row>
    <row r="80" spans="1:16">
      <c r="A80" s="47" t="s">
        <v>72</v>
      </c>
      <c r="B80" s="48" t="s">
        <v>11</v>
      </c>
      <c r="C80" s="124">
        <v>10</v>
      </c>
      <c r="D80" s="6">
        <v>0.02</v>
      </c>
      <c r="E80" s="109"/>
      <c r="F80" s="109"/>
      <c r="G80" s="109"/>
      <c r="H80" s="15"/>
      <c r="I80" s="109" t="s">
        <v>233</v>
      </c>
      <c r="J80" s="15"/>
      <c r="K80" s="15"/>
      <c r="L80" s="15"/>
      <c r="M80" s="15"/>
      <c r="N80" s="15"/>
      <c r="O80" s="15"/>
      <c r="P80" s="15"/>
    </row>
    <row r="81" spans="1:17">
      <c r="A81" s="47" t="s">
        <v>73</v>
      </c>
      <c r="B81" s="48" t="s">
        <v>12</v>
      </c>
      <c r="C81" s="128">
        <v>0.8</v>
      </c>
      <c r="D81" s="6">
        <v>0.08</v>
      </c>
      <c r="E81" s="115"/>
      <c r="F81" s="109"/>
      <c r="G81" s="109"/>
      <c r="H81" s="29"/>
      <c r="I81" s="109" t="s">
        <v>170</v>
      </c>
      <c r="J81" s="15"/>
      <c r="K81" s="15"/>
      <c r="L81" s="15"/>
      <c r="M81" s="15"/>
      <c r="N81" s="15"/>
      <c r="O81" s="15"/>
      <c r="P81" s="15"/>
      <c r="Q81" s="15"/>
    </row>
    <row r="82" spans="1:17">
      <c r="A82" s="47" t="s">
        <v>74</v>
      </c>
      <c r="B82" s="48" t="s">
        <v>13</v>
      </c>
      <c r="C82" s="128">
        <v>1</v>
      </c>
      <c r="D82" s="6">
        <v>0.1</v>
      </c>
      <c r="E82" s="109"/>
      <c r="F82" s="109"/>
      <c r="G82" s="109"/>
      <c r="H82" s="15"/>
      <c r="I82" s="109" t="s">
        <v>171</v>
      </c>
      <c r="J82" s="15"/>
      <c r="K82" s="15"/>
      <c r="L82" s="15"/>
      <c r="M82" s="15"/>
      <c r="N82" s="15"/>
      <c r="O82" s="15"/>
      <c r="P82" s="15"/>
    </row>
    <row r="83" spans="1:17">
      <c r="A83" s="47" t="s">
        <v>75</v>
      </c>
      <c r="B83" s="48" t="s">
        <v>14</v>
      </c>
      <c r="C83" s="125">
        <v>2E-3</v>
      </c>
      <c r="D83" s="6">
        <v>2.0000000000000001E-4</v>
      </c>
      <c r="E83" s="109"/>
      <c r="F83" s="109"/>
      <c r="G83" s="109"/>
      <c r="H83" s="15"/>
      <c r="I83" s="109" t="s">
        <v>291</v>
      </c>
      <c r="J83" s="15"/>
      <c r="K83" s="15"/>
      <c r="L83" s="15"/>
      <c r="M83" s="15"/>
      <c r="N83" s="15"/>
      <c r="O83" s="15"/>
      <c r="P83" s="15"/>
    </row>
    <row r="84" spans="1:17">
      <c r="A84" s="47" t="s">
        <v>76</v>
      </c>
      <c r="B84" s="48" t="s">
        <v>15</v>
      </c>
      <c r="C84" s="127">
        <v>0.05</v>
      </c>
      <c r="D84" s="6">
        <v>5.0000000000000001E-3</v>
      </c>
      <c r="E84" s="109"/>
      <c r="F84" s="109"/>
      <c r="G84" s="109"/>
      <c r="H84" s="15"/>
      <c r="I84" s="109" t="s">
        <v>252</v>
      </c>
      <c r="J84" s="15"/>
      <c r="K84" s="15"/>
      <c r="L84" s="15"/>
      <c r="M84" s="15"/>
      <c r="N84" s="15"/>
      <c r="O84" s="15"/>
      <c r="P84" s="15"/>
    </row>
    <row r="85" spans="1:17">
      <c r="A85" s="47" t="s">
        <v>77</v>
      </c>
      <c r="B85" s="48" t="s">
        <v>16</v>
      </c>
      <c r="C85" s="127">
        <v>0.04</v>
      </c>
      <c r="D85" s="6">
        <v>4.0000000000000001E-3</v>
      </c>
      <c r="E85" s="109"/>
      <c r="F85" s="109"/>
      <c r="G85" s="109"/>
      <c r="H85" s="15"/>
      <c r="I85" s="109" t="s">
        <v>290</v>
      </c>
      <c r="J85" s="15"/>
      <c r="K85" s="15"/>
      <c r="L85" s="15"/>
      <c r="M85" s="15"/>
      <c r="N85" s="15"/>
      <c r="O85" s="15"/>
      <c r="P85" s="15"/>
    </row>
    <row r="86" spans="1:17">
      <c r="A86" s="47" t="s">
        <v>78</v>
      </c>
      <c r="B86" s="48" t="s">
        <v>17</v>
      </c>
      <c r="C86" s="127">
        <v>0.02</v>
      </c>
      <c r="D86" s="6">
        <v>2E-3</v>
      </c>
      <c r="E86" s="109"/>
      <c r="F86" s="109"/>
      <c r="G86" s="109"/>
      <c r="H86" s="15"/>
      <c r="I86" s="109" t="s">
        <v>173</v>
      </c>
      <c r="J86" s="15"/>
      <c r="K86" s="15"/>
      <c r="L86" s="15"/>
      <c r="M86" s="15"/>
      <c r="N86" s="15"/>
      <c r="O86" s="15"/>
      <c r="P86" s="15"/>
    </row>
    <row r="87" spans="1:17">
      <c r="A87" s="47" t="s">
        <v>79</v>
      </c>
      <c r="B87" s="48" t="s">
        <v>53</v>
      </c>
      <c r="C87" s="127">
        <v>0.01</v>
      </c>
      <c r="D87" s="6">
        <v>1E-3</v>
      </c>
      <c r="E87" s="109"/>
      <c r="F87" s="109"/>
      <c r="G87" s="109"/>
      <c r="H87" s="15"/>
      <c r="I87" s="109" t="s">
        <v>273</v>
      </c>
      <c r="J87" s="15"/>
      <c r="K87" s="15"/>
      <c r="L87" s="15"/>
      <c r="M87" s="15"/>
      <c r="N87" s="15"/>
      <c r="O87" s="15"/>
      <c r="P87" s="15"/>
    </row>
    <row r="88" spans="1:17">
      <c r="A88" s="47" t="s">
        <v>80</v>
      </c>
      <c r="B88" s="48" t="s">
        <v>54</v>
      </c>
      <c r="C88" s="127">
        <v>0.01</v>
      </c>
      <c r="D88" s="6">
        <v>1E-3</v>
      </c>
      <c r="E88" s="109"/>
      <c r="F88" s="109"/>
      <c r="G88" s="109"/>
      <c r="H88" s="15"/>
      <c r="I88" s="109" t="s">
        <v>273</v>
      </c>
      <c r="J88" s="15"/>
      <c r="K88" s="15"/>
      <c r="L88" s="15"/>
      <c r="M88" s="15"/>
      <c r="N88" s="15"/>
      <c r="O88" s="15"/>
      <c r="P88" s="15"/>
    </row>
    <row r="89" spans="1:17">
      <c r="A89" s="47" t="s">
        <v>81</v>
      </c>
      <c r="B89" s="48" t="s">
        <v>55</v>
      </c>
      <c r="C89" s="127">
        <v>0.01</v>
      </c>
      <c r="D89" s="6">
        <v>1E-3</v>
      </c>
      <c r="E89" s="109"/>
      <c r="F89" s="109"/>
      <c r="G89" s="109"/>
      <c r="H89" s="15"/>
      <c r="I89" s="109" t="s">
        <v>273</v>
      </c>
      <c r="J89" s="15"/>
      <c r="K89" s="15"/>
      <c r="L89" s="15"/>
      <c r="M89" s="15"/>
      <c r="N89" s="15"/>
      <c r="O89" s="15"/>
      <c r="P89" s="15"/>
    </row>
    <row r="90" spans="1:17">
      <c r="A90" s="1" t="s">
        <v>82</v>
      </c>
      <c r="B90" s="2" t="s">
        <v>18</v>
      </c>
      <c r="C90" s="128">
        <v>0.6</v>
      </c>
      <c r="D90" s="6">
        <v>0.06</v>
      </c>
      <c r="E90" s="109"/>
      <c r="F90" s="109"/>
      <c r="G90" s="109"/>
      <c r="H90" s="15"/>
      <c r="I90" s="109"/>
      <c r="J90" s="15"/>
      <c r="K90" s="15"/>
      <c r="L90" s="15"/>
      <c r="M90" s="15"/>
      <c r="N90" s="15"/>
      <c r="O90" s="15"/>
      <c r="P90" s="15"/>
    </row>
    <row r="91" spans="1:17">
      <c r="A91" s="1" t="s">
        <v>83</v>
      </c>
      <c r="B91" s="2" t="s">
        <v>19</v>
      </c>
      <c r="C91" s="127">
        <v>0.02</v>
      </c>
      <c r="D91" s="6">
        <v>2E-3</v>
      </c>
      <c r="E91" s="109"/>
      <c r="F91" s="109"/>
      <c r="G91" s="109"/>
      <c r="H91" s="15"/>
      <c r="I91" s="109"/>
      <c r="J91" s="15"/>
      <c r="K91" s="15"/>
      <c r="L91" s="15"/>
      <c r="M91" s="15"/>
      <c r="N91" s="15"/>
      <c r="O91" s="15"/>
      <c r="P91" s="15"/>
    </row>
    <row r="92" spans="1:17">
      <c r="A92" s="1" t="s">
        <v>84</v>
      </c>
      <c r="B92" s="2" t="s">
        <v>20</v>
      </c>
      <c r="C92" s="127">
        <v>0.06</v>
      </c>
      <c r="D92" s="6">
        <v>1E-3</v>
      </c>
      <c r="E92" s="109"/>
      <c r="F92" s="109"/>
      <c r="G92" s="109"/>
      <c r="H92" s="15"/>
      <c r="I92" s="109"/>
      <c r="J92" s="15"/>
      <c r="K92" s="15"/>
      <c r="L92" s="15"/>
      <c r="M92" s="15"/>
      <c r="N92" s="15"/>
      <c r="O92" s="15"/>
      <c r="P92" s="15"/>
    </row>
    <row r="93" spans="1:17">
      <c r="A93" s="1" t="s">
        <v>85</v>
      </c>
      <c r="B93" s="2" t="s">
        <v>21</v>
      </c>
      <c r="C93" s="127">
        <v>0.03</v>
      </c>
      <c r="D93" s="6">
        <v>3.0000000000000001E-3</v>
      </c>
      <c r="E93" s="109"/>
      <c r="F93" s="109"/>
      <c r="G93" s="109"/>
      <c r="H93" s="15"/>
      <c r="I93" s="109"/>
      <c r="J93" s="15"/>
      <c r="K93" s="15"/>
      <c r="L93" s="15"/>
      <c r="M93" s="15"/>
      <c r="N93" s="15"/>
      <c r="O93" s="15"/>
      <c r="P93" s="15"/>
    </row>
    <row r="94" spans="1:17">
      <c r="A94" s="1" t="s">
        <v>86</v>
      </c>
      <c r="B94" s="2" t="s">
        <v>56</v>
      </c>
      <c r="C94" s="128">
        <v>0.1</v>
      </c>
      <c r="D94" s="6">
        <v>1E-3</v>
      </c>
      <c r="E94" s="109"/>
      <c r="F94" s="109"/>
      <c r="G94" s="109"/>
      <c r="H94" s="15"/>
      <c r="I94" s="109"/>
      <c r="J94" s="15"/>
      <c r="K94" s="15"/>
      <c r="L94" s="15"/>
      <c r="M94" s="15"/>
      <c r="N94" s="15"/>
      <c r="O94" s="15"/>
      <c r="P94" s="15"/>
    </row>
    <row r="95" spans="1:17">
      <c r="A95" s="1" t="s">
        <v>87</v>
      </c>
      <c r="B95" s="2" t="s">
        <v>22</v>
      </c>
      <c r="C95" s="127">
        <v>0.01</v>
      </c>
      <c r="D95" s="6">
        <v>1E-3</v>
      </c>
      <c r="E95" s="109"/>
      <c r="F95" s="109"/>
      <c r="G95" s="109"/>
      <c r="H95" s="15"/>
      <c r="I95" s="109"/>
      <c r="J95" s="15"/>
      <c r="K95" s="15"/>
      <c r="L95" s="15"/>
      <c r="M95" s="15"/>
      <c r="N95" s="15"/>
      <c r="O95" s="15"/>
      <c r="P95" s="15"/>
    </row>
    <row r="96" spans="1:17">
      <c r="A96" s="1" t="s">
        <v>88</v>
      </c>
      <c r="B96" s="2" t="s">
        <v>23</v>
      </c>
      <c r="C96" s="128">
        <v>0.1</v>
      </c>
      <c r="D96" s="6">
        <v>1E-3</v>
      </c>
      <c r="E96" s="109"/>
      <c r="F96" s="109"/>
      <c r="G96" s="109"/>
      <c r="H96" s="15"/>
      <c r="I96" s="109"/>
      <c r="J96" s="15"/>
      <c r="K96" s="15"/>
      <c r="L96" s="15"/>
      <c r="M96" s="15"/>
      <c r="N96" s="15"/>
      <c r="O96" s="15"/>
      <c r="P96" s="15"/>
    </row>
    <row r="97" spans="1:16">
      <c r="A97" s="1" t="s">
        <v>89</v>
      </c>
      <c r="B97" s="2" t="s">
        <v>24</v>
      </c>
      <c r="C97" s="127">
        <v>0.03</v>
      </c>
      <c r="D97" s="6">
        <v>3.0000000000000001E-3</v>
      </c>
      <c r="E97" s="109"/>
      <c r="F97" s="109"/>
      <c r="G97" s="109"/>
      <c r="H97" s="15"/>
      <c r="I97" s="109"/>
      <c r="J97" s="15"/>
      <c r="K97" s="15"/>
      <c r="L97" s="15"/>
      <c r="M97" s="15"/>
      <c r="N97" s="15"/>
      <c r="O97" s="15"/>
      <c r="P97" s="15"/>
    </row>
    <row r="98" spans="1:16">
      <c r="A98" s="1" t="s">
        <v>90</v>
      </c>
      <c r="B98" s="2" t="s">
        <v>57</v>
      </c>
      <c r="C98" s="127">
        <v>0.03</v>
      </c>
      <c r="D98" s="6">
        <v>1E-3</v>
      </c>
      <c r="E98" s="109"/>
      <c r="F98" s="109"/>
      <c r="G98" s="109"/>
      <c r="H98" s="15"/>
      <c r="I98" s="109"/>
      <c r="J98" s="15"/>
      <c r="K98" s="15"/>
      <c r="L98" s="15"/>
      <c r="M98" s="15"/>
      <c r="N98" s="15"/>
      <c r="O98" s="15"/>
      <c r="P98" s="15"/>
    </row>
    <row r="99" spans="1:16">
      <c r="A99" s="1" t="s">
        <v>91</v>
      </c>
      <c r="B99" s="2" t="s">
        <v>58</v>
      </c>
      <c r="C99" s="127">
        <v>0.09</v>
      </c>
      <c r="D99" s="6">
        <v>1E-3</v>
      </c>
      <c r="E99" s="109"/>
      <c r="F99" s="109"/>
      <c r="G99" s="109"/>
      <c r="H99" s="15"/>
      <c r="I99" s="109"/>
      <c r="J99" s="15"/>
      <c r="K99" s="15"/>
      <c r="L99" s="15"/>
      <c r="M99" s="15"/>
      <c r="N99" s="15"/>
      <c r="O99" s="15"/>
      <c r="P99" s="15"/>
    </row>
    <row r="100" spans="1:16">
      <c r="A100" s="1" t="s">
        <v>92</v>
      </c>
      <c r="B100" s="2" t="s">
        <v>25</v>
      </c>
      <c r="C100" s="127">
        <v>0.08</v>
      </c>
      <c r="D100" s="6">
        <v>8.0000000000000002E-3</v>
      </c>
      <c r="E100" s="109"/>
      <c r="F100" s="109"/>
      <c r="G100" s="109"/>
      <c r="H100" s="15"/>
      <c r="I100" s="109"/>
      <c r="J100" s="15"/>
      <c r="K100" s="15"/>
      <c r="L100" s="15"/>
      <c r="M100" s="15"/>
      <c r="N100" s="15"/>
      <c r="O100" s="15"/>
      <c r="P100" s="15"/>
    </row>
    <row r="101" spans="1:16">
      <c r="A101" s="47" t="s">
        <v>93</v>
      </c>
      <c r="B101" s="48" t="s">
        <v>26</v>
      </c>
      <c r="C101" s="128">
        <v>1</v>
      </c>
      <c r="D101" s="6">
        <v>0.01</v>
      </c>
      <c r="E101" s="109"/>
      <c r="F101" s="109"/>
      <c r="G101" s="109"/>
      <c r="H101" s="15"/>
      <c r="I101" s="109">
        <v>0.01</v>
      </c>
      <c r="J101" s="15"/>
      <c r="K101" s="15"/>
      <c r="L101" s="15"/>
      <c r="M101" s="15"/>
      <c r="N101" s="15"/>
      <c r="O101" s="15"/>
      <c r="P101" s="15"/>
    </row>
    <row r="102" spans="1:16">
      <c r="A102" s="47" t="s">
        <v>94</v>
      </c>
      <c r="B102" s="48" t="s">
        <v>27</v>
      </c>
      <c r="C102" s="128">
        <v>0.2</v>
      </c>
      <c r="D102" s="6">
        <v>0.02</v>
      </c>
      <c r="E102" s="109"/>
      <c r="F102" s="109"/>
      <c r="G102" s="109"/>
      <c r="H102" s="15"/>
      <c r="I102" s="109" t="s">
        <v>301</v>
      </c>
      <c r="J102" s="15"/>
      <c r="K102" s="15"/>
      <c r="L102" s="15"/>
      <c r="M102" s="15"/>
      <c r="N102" s="15"/>
      <c r="O102" s="15"/>
      <c r="P102" s="15"/>
    </row>
    <row r="103" spans="1:16">
      <c r="A103" s="43" t="s">
        <v>95</v>
      </c>
      <c r="B103" s="44" t="s">
        <v>28</v>
      </c>
      <c r="C103" s="128">
        <v>0.3</v>
      </c>
      <c r="D103" s="6">
        <v>0.03</v>
      </c>
      <c r="E103" s="115">
        <v>0.34</v>
      </c>
      <c r="F103" s="109">
        <v>0.52</v>
      </c>
      <c r="G103" s="115">
        <v>0.28999999999999998</v>
      </c>
      <c r="H103" s="109">
        <v>0.26</v>
      </c>
      <c r="I103" s="109">
        <v>0.9</v>
      </c>
      <c r="J103" s="109">
        <v>0.63</v>
      </c>
      <c r="K103" s="15">
        <v>0.54</v>
      </c>
      <c r="L103" s="15">
        <v>0.43</v>
      </c>
      <c r="M103" s="15">
        <v>0.8</v>
      </c>
      <c r="N103" s="15">
        <v>0.2</v>
      </c>
      <c r="O103" s="15">
        <v>0.5</v>
      </c>
      <c r="P103" s="15">
        <v>0.2</v>
      </c>
    </row>
    <row r="104" spans="1:16">
      <c r="A104" s="47" t="s">
        <v>96</v>
      </c>
      <c r="B104" s="48" t="s">
        <v>29</v>
      </c>
      <c r="C104" s="128">
        <v>1</v>
      </c>
      <c r="D104" s="6">
        <v>0.01</v>
      </c>
      <c r="E104" s="109"/>
      <c r="F104" s="109"/>
      <c r="G104" s="109"/>
      <c r="H104" s="109"/>
      <c r="I104" s="109" t="s">
        <v>292</v>
      </c>
      <c r="J104" s="109"/>
      <c r="K104" s="15"/>
      <c r="L104" s="15"/>
      <c r="M104" s="15"/>
      <c r="N104" s="15"/>
      <c r="O104" s="15"/>
      <c r="P104" s="15"/>
    </row>
    <row r="105" spans="1:16">
      <c r="A105" s="47" t="s">
        <v>97</v>
      </c>
      <c r="B105" s="48" t="s">
        <v>30</v>
      </c>
      <c r="C105" s="124">
        <v>200</v>
      </c>
      <c r="D105" s="6">
        <v>0.1</v>
      </c>
      <c r="E105" s="109"/>
      <c r="F105" s="109"/>
      <c r="G105" s="109"/>
      <c r="H105" s="109"/>
      <c r="I105" s="109">
        <v>8.4</v>
      </c>
      <c r="J105" s="109"/>
      <c r="K105" s="15"/>
      <c r="L105" s="15"/>
      <c r="M105" s="15"/>
      <c r="N105" s="15"/>
      <c r="O105" s="15"/>
      <c r="P105" s="15"/>
    </row>
    <row r="106" spans="1:16">
      <c r="A106" s="43" t="s">
        <v>98</v>
      </c>
      <c r="B106" s="44" t="s">
        <v>31</v>
      </c>
      <c r="C106" s="127">
        <v>0.05</v>
      </c>
      <c r="D106" s="6">
        <v>5.0000000000000001E-3</v>
      </c>
      <c r="E106" s="120">
        <v>7.3999999999999996E-2</v>
      </c>
      <c r="F106" s="109">
        <v>8.5999999999999993E-2</v>
      </c>
      <c r="G106" s="120">
        <v>7.5999999999999998E-2</v>
      </c>
      <c r="H106" s="109">
        <v>7.9000000000000001E-2</v>
      </c>
      <c r="I106" s="109">
        <v>8.8999999999999996E-2</v>
      </c>
      <c r="J106" s="109">
        <v>8.7999999999999995E-2</v>
      </c>
      <c r="K106" s="15">
        <v>8.5999999999999993E-2</v>
      </c>
      <c r="L106" s="15">
        <v>0.08</v>
      </c>
      <c r="M106" s="28">
        <v>9.4E-2</v>
      </c>
      <c r="N106" s="28">
        <v>7.3999999999999996E-2</v>
      </c>
      <c r="O106" s="28">
        <v>8.5000000000000006E-2</v>
      </c>
      <c r="P106" s="28">
        <v>7.2999999999999995E-2</v>
      </c>
    </row>
    <row r="107" spans="1:16">
      <c r="A107" s="47" t="s">
        <v>99</v>
      </c>
      <c r="B107" s="48" t="s">
        <v>32</v>
      </c>
      <c r="C107" s="124">
        <v>200</v>
      </c>
      <c r="D107" s="6">
        <v>1</v>
      </c>
      <c r="E107" s="109"/>
      <c r="F107" s="109"/>
      <c r="G107" s="109"/>
      <c r="H107" s="109"/>
      <c r="I107" s="121">
        <v>4.0999999999999996</v>
      </c>
      <c r="J107" s="109"/>
      <c r="K107" s="15"/>
      <c r="L107" s="15"/>
      <c r="M107" s="15"/>
      <c r="N107" s="15"/>
      <c r="O107" s="15"/>
      <c r="P107" s="15"/>
    </row>
    <row r="108" spans="1:16">
      <c r="A108" s="47" t="s">
        <v>100</v>
      </c>
      <c r="B108" s="48" t="s">
        <v>33</v>
      </c>
      <c r="C108" s="124">
        <v>300</v>
      </c>
      <c r="D108" s="6">
        <v>1</v>
      </c>
      <c r="E108" s="109"/>
      <c r="F108" s="109"/>
      <c r="G108" s="109"/>
      <c r="H108" s="109"/>
      <c r="I108" s="109">
        <v>40</v>
      </c>
      <c r="J108" s="109"/>
      <c r="K108" s="15"/>
      <c r="L108" s="15"/>
      <c r="M108" s="15"/>
      <c r="N108" s="15"/>
      <c r="O108" s="15"/>
      <c r="P108" s="15"/>
    </row>
    <row r="109" spans="1:16">
      <c r="A109" s="47" t="s">
        <v>101</v>
      </c>
      <c r="B109" s="48" t="s">
        <v>34</v>
      </c>
      <c r="C109" s="124">
        <v>500</v>
      </c>
      <c r="D109" s="6">
        <v>20</v>
      </c>
      <c r="E109" s="109"/>
      <c r="F109" s="109"/>
      <c r="G109" s="109"/>
      <c r="H109" s="109"/>
      <c r="I109" s="109">
        <v>140</v>
      </c>
      <c r="J109" s="109"/>
      <c r="K109" s="15"/>
      <c r="L109" s="15"/>
      <c r="M109" s="15"/>
      <c r="N109" s="15"/>
      <c r="O109" s="15"/>
      <c r="P109" s="15"/>
    </row>
    <row r="110" spans="1:16">
      <c r="A110" s="47" t="s">
        <v>102</v>
      </c>
      <c r="B110" s="48" t="s">
        <v>35</v>
      </c>
      <c r="C110" s="128">
        <v>0.2</v>
      </c>
      <c r="D110" s="6">
        <v>0.02</v>
      </c>
      <c r="E110" s="109"/>
      <c r="F110" s="109"/>
      <c r="G110" s="109"/>
      <c r="H110" s="109"/>
      <c r="I110" s="109" t="s">
        <v>233</v>
      </c>
      <c r="J110" s="109"/>
      <c r="K110" s="15"/>
      <c r="L110" s="15"/>
      <c r="M110" s="15"/>
      <c r="N110" s="15"/>
      <c r="O110" s="15"/>
      <c r="P110" s="15"/>
    </row>
    <row r="111" spans="1:16">
      <c r="A111" s="47" t="s">
        <v>103</v>
      </c>
      <c r="B111" s="48" t="s">
        <v>59</v>
      </c>
      <c r="C111" s="129">
        <v>1.0000000000000001E-5</v>
      </c>
      <c r="D111" s="6">
        <v>9.9999999999999995E-7</v>
      </c>
      <c r="E111" s="109"/>
      <c r="F111" s="109"/>
      <c r="G111" s="109"/>
      <c r="H111" s="109"/>
      <c r="I111" s="109" t="s">
        <v>294</v>
      </c>
      <c r="J111" s="109"/>
      <c r="K111" s="15"/>
      <c r="L111" s="15"/>
      <c r="M111" s="15"/>
      <c r="N111" s="15"/>
      <c r="O111" s="15"/>
      <c r="P111" s="15"/>
    </row>
    <row r="112" spans="1:16">
      <c r="A112" s="47" t="s">
        <v>104</v>
      </c>
      <c r="B112" s="48" t="s">
        <v>36</v>
      </c>
      <c r="C112" s="129">
        <v>1.0000000000000001E-5</v>
      </c>
      <c r="D112" s="6">
        <v>9.9999999999999995E-7</v>
      </c>
      <c r="E112" s="109"/>
      <c r="F112" s="109"/>
      <c r="G112" s="109"/>
      <c r="H112" s="109"/>
      <c r="I112" s="109" t="s">
        <v>294</v>
      </c>
      <c r="J112" s="109"/>
      <c r="K112" s="15"/>
      <c r="L112" s="15"/>
      <c r="M112" s="15"/>
      <c r="N112" s="15"/>
      <c r="O112" s="15"/>
      <c r="P112" s="15"/>
    </row>
    <row r="113" spans="1:16">
      <c r="A113" s="47" t="s">
        <v>105</v>
      </c>
      <c r="B113" s="48" t="s">
        <v>37</v>
      </c>
      <c r="C113" s="127">
        <v>0.02</v>
      </c>
      <c r="D113" s="6">
        <v>2E-3</v>
      </c>
      <c r="E113" s="109"/>
      <c r="F113" s="109"/>
      <c r="G113" s="109"/>
      <c r="H113" s="109"/>
      <c r="I113" s="109" t="s">
        <v>173</v>
      </c>
      <c r="J113" s="109"/>
      <c r="K113" s="15"/>
      <c r="L113" s="15"/>
      <c r="M113" s="15"/>
      <c r="N113" s="15"/>
      <c r="O113" s="15"/>
      <c r="P113" s="15"/>
    </row>
    <row r="114" spans="1:16">
      <c r="A114" s="47" t="s">
        <v>106</v>
      </c>
      <c r="B114" s="48" t="s">
        <v>38</v>
      </c>
      <c r="C114" s="125">
        <v>5.0000000000000001E-3</v>
      </c>
      <c r="D114" s="6">
        <v>5.0000000000000001E-4</v>
      </c>
      <c r="E114" s="109"/>
      <c r="F114" s="109"/>
      <c r="G114" s="109"/>
      <c r="H114" s="109"/>
      <c r="I114" s="109" t="s">
        <v>178</v>
      </c>
      <c r="J114" s="109"/>
      <c r="K114" s="15"/>
      <c r="L114" s="15"/>
      <c r="M114" s="15"/>
      <c r="N114" s="15"/>
      <c r="O114" s="15"/>
      <c r="P114" s="15"/>
    </row>
    <row r="115" spans="1:16">
      <c r="A115" s="47" t="s">
        <v>107</v>
      </c>
      <c r="B115" s="48" t="s">
        <v>39</v>
      </c>
      <c r="C115" s="124">
        <v>3</v>
      </c>
      <c r="D115" s="6">
        <v>0.3</v>
      </c>
      <c r="E115" s="109"/>
      <c r="F115" s="109"/>
      <c r="G115" s="109"/>
      <c r="H115" s="109"/>
      <c r="I115" s="109" t="s">
        <v>238</v>
      </c>
      <c r="J115" s="109"/>
      <c r="K115" s="15"/>
      <c r="L115" s="15"/>
      <c r="M115" s="15"/>
      <c r="N115" s="15"/>
      <c r="O115" s="15"/>
      <c r="P115" s="15"/>
    </row>
    <row r="116" spans="1:16">
      <c r="A116" s="47" t="s">
        <v>108</v>
      </c>
      <c r="B116" s="48" t="s">
        <v>40</v>
      </c>
      <c r="C116" s="3" t="s">
        <v>113</v>
      </c>
      <c r="D116" s="6"/>
      <c r="E116" s="109"/>
      <c r="F116" s="109"/>
      <c r="G116" s="109"/>
      <c r="H116" s="109"/>
      <c r="I116" s="109">
        <v>7.2</v>
      </c>
      <c r="J116" s="109"/>
      <c r="K116" s="15"/>
      <c r="L116" s="15"/>
      <c r="M116" s="15"/>
      <c r="N116" s="15"/>
      <c r="O116" s="15"/>
      <c r="P116" s="15"/>
    </row>
    <row r="117" spans="1:16">
      <c r="A117" s="47" t="s">
        <v>232</v>
      </c>
      <c r="B117" s="48" t="s">
        <v>41</v>
      </c>
      <c r="C117" s="3" t="s">
        <v>42</v>
      </c>
      <c r="D117" s="6"/>
      <c r="E117" s="109"/>
      <c r="F117" s="15"/>
      <c r="G117" s="109"/>
      <c r="H117" s="15"/>
      <c r="I117" s="109"/>
      <c r="J117" s="15"/>
      <c r="K117" s="15"/>
      <c r="L117" s="15"/>
      <c r="M117" s="15"/>
      <c r="N117" s="15"/>
      <c r="O117" s="15"/>
      <c r="P117" s="15"/>
    </row>
    <row r="118" spans="1:16">
      <c r="A118" s="47" t="s">
        <v>110</v>
      </c>
      <c r="B118" s="48" t="s">
        <v>43</v>
      </c>
      <c r="C118" s="3" t="s">
        <v>42</v>
      </c>
      <c r="D118" s="6"/>
      <c r="E118" s="109"/>
      <c r="F118" s="15"/>
      <c r="G118" s="109"/>
      <c r="H118" s="15"/>
      <c r="I118" s="109" t="s">
        <v>314</v>
      </c>
      <c r="J118" s="15"/>
      <c r="K118" s="15"/>
      <c r="L118" s="15"/>
      <c r="M118" s="15"/>
      <c r="N118" s="15"/>
      <c r="O118" s="15"/>
      <c r="P118" s="15"/>
    </row>
    <row r="119" spans="1:16">
      <c r="A119" s="47" t="s">
        <v>111</v>
      </c>
      <c r="B119" s="48" t="s">
        <v>44</v>
      </c>
      <c r="C119" s="3" t="s">
        <v>114</v>
      </c>
      <c r="D119" s="6">
        <v>0.5</v>
      </c>
      <c r="E119" s="109"/>
      <c r="F119" s="109"/>
      <c r="G119" s="109"/>
      <c r="H119" s="109"/>
      <c r="I119" s="109">
        <v>6.6</v>
      </c>
      <c r="J119" s="109"/>
      <c r="K119" s="15"/>
      <c r="L119" s="15"/>
      <c r="M119" s="15"/>
      <c r="N119" s="15"/>
      <c r="O119" s="15"/>
      <c r="P119" s="15"/>
    </row>
    <row r="120" spans="1:16">
      <c r="A120" s="47" t="s">
        <v>112</v>
      </c>
      <c r="B120" s="48" t="s">
        <v>45</v>
      </c>
      <c r="C120" s="3" t="s">
        <v>115</v>
      </c>
      <c r="D120" s="6">
        <v>0.1</v>
      </c>
      <c r="E120" s="109"/>
      <c r="F120" s="109"/>
      <c r="G120" s="109"/>
      <c r="H120" s="109"/>
      <c r="I120" s="109">
        <v>2.6</v>
      </c>
      <c r="J120" s="109"/>
      <c r="K120" s="15"/>
      <c r="L120" s="15"/>
      <c r="M120" s="15"/>
      <c r="N120" s="15"/>
      <c r="O120" s="15"/>
      <c r="P120" s="15"/>
    </row>
    <row r="121" spans="1:16">
      <c r="A121" s="1"/>
      <c r="B121" s="2" t="s">
        <v>61</v>
      </c>
      <c r="C121" s="2"/>
      <c r="D121" s="109"/>
      <c r="E121" s="109" t="s">
        <v>256</v>
      </c>
      <c r="F121" s="109" t="s">
        <v>254</v>
      </c>
      <c r="G121" s="109" t="s">
        <v>254</v>
      </c>
      <c r="H121" s="109" t="s">
        <v>254</v>
      </c>
      <c r="I121" s="109" t="s">
        <v>310</v>
      </c>
      <c r="J121" s="109" t="s">
        <v>310</v>
      </c>
      <c r="K121" s="109" t="s">
        <v>310</v>
      </c>
      <c r="L121" s="109" t="s">
        <v>310</v>
      </c>
      <c r="M121" s="109" t="s">
        <v>310</v>
      </c>
      <c r="N121" s="15" t="s">
        <v>310</v>
      </c>
      <c r="O121" s="15" t="s">
        <v>310</v>
      </c>
      <c r="P121" s="15" t="s">
        <v>310</v>
      </c>
    </row>
    <row r="122" spans="1:16">
      <c r="A122" s="36"/>
      <c r="B122" s="37"/>
      <c r="C122" s="37"/>
      <c r="D122" s="38"/>
      <c r="E122" s="116"/>
      <c r="F122" s="39"/>
      <c r="G122" s="40"/>
      <c r="H122" s="40"/>
      <c r="I122" s="40"/>
      <c r="J122" s="40"/>
      <c r="K122" s="40"/>
      <c r="L122" s="40"/>
      <c r="M122" s="40"/>
      <c r="N122" s="40"/>
      <c r="O122" s="40"/>
      <c r="P122" s="103"/>
    </row>
    <row r="123" spans="1:16">
      <c r="A123" s="1"/>
      <c r="B123" s="2" t="s">
        <v>262</v>
      </c>
      <c r="C123" s="4"/>
      <c r="D123" s="6"/>
      <c r="E123" s="96"/>
      <c r="F123" s="17"/>
      <c r="G123" s="17"/>
      <c r="H123" s="17"/>
      <c r="I123" s="17">
        <v>0</v>
      </c>
      <c r="J123" s="17"/>
      <c r="K123" s="17"/>
      <c r="L123" s="17"/>
      <c r="M123" s="17"/>
      <c r="N123" s="17"/>
      <c r="O123" s="17"/>
      <c r="P123" s="17"/>
    </row>
    <row r="124" spans="1:16">
      <c r="A124" s="1"/>
      <c r="B124" s="2" t="s">
        <v>263</v>
      </c>
      <c r="C124" s="4"/>
      <c r="D124" s="6"/>
      <c r="E124" s="6"/>
      <c r="F124" s="17"/>
      <c r="G124" s="17"/>
      <c r="H124" s="17"/>
      <c r="I124" s="109" t="s">
        <v>317</v>
      </c>
      <c r="J124" s="15"/>
      <c r="K124" s="17"/>
      <c r="L124" s="17"/>
      <c r="M124" s="17"/>
      <c r="N124" s="17"/>
      <c r="O124" s="17"/>
      <c r="P124" s="17"/>
    </row>
    <row r="125" spans="1:16">
      <c r="A125" s="1"/>
      <c r="B125" s="2" t="s">
        <v>264</v>
      </c>
      <c r="C125" s="4"/>
      <c r="D125" s="6"/>
      <c r="E125" s="96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1:16">
      <c r="A126" s="1"/>
      <c r="B126" s="2" t="s">
        <v>265</v>
      </c>
      <c r="C126" s="4"/>
      <c r="D126" s="6"/>
      <c r="E126" s="96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1:16">
      <c r="A127" s="1"/>
      <c r="B127" s="2" t="s">
        <v>243</v>
      </c>
      <c r="C127" s="4" t="s">
        <v>261</v>
      </c>
      <c r="D127" s="6"/>
      <c r="E127" s="96"/>
      <c r="F127" s="17"/>
      <c r="G127" s="17"/>
      <c r="H127" s="17"/>
      <c r="I127" s="15" t="s">
        <v>299</v>
      </c>
      <c r="J127" s="17"/>
      <c r="K127" s="17"/>
      <c r="L127" s="17"/>
      <c r="M127" s="17"/>
      <c r="N127" s="17"/>
      <c r="O127" s="17"/>
      <c r="P127" s="17"/>
    </row>
    <row r="128" spans="1:16">
      <c r="A128" s="36"/>
      <c r="B128" s="37"/>
      <c r="C128" s="41"/>
      <c r="D128" s="38"/>
      <c r="E128" s="117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</row>
    <row r="129" spans="1:16">
      <c r="A129" s="7"/>
      <c r="B129" s="60" t="s">
        <v>138</v>
      </c>
      <c r="C129" s="57"/>
      <c r="E129" s="35">
        <f t="shared" ref="E129:J129" si="6">IF(E62=0,"",E62)</f>
        <v>45398</v>
      </c>
      <c r="F129" s="35">
        <f t="shared" si="6"/>
        <v>45433</v>
      </c>
      <c r="G129" s="97">
        <f t="shared" si="6"/>
        <v>45461</v>
      </c>
      <c r="H129" s="97">
        <f t="shared" si="6"/>
        <v>45496</v>
      </c>
      <c r="I129" s="35">
        <f t="shared" si="6"/>
        <v>45531</v>
      </c>
      <c r="J129" s="35">
        <f t="shared" si="6"/>
        <v>45553</v>
      </c>
      <c r="K129" s="35">
        <v>45582</v>
      </c>
      <c r="L129" s="35">
        <f>IF(L62=0,"",L62)</f>
        <v>45615</v>
      </c>
      <c r="M129" s="35">
        <f>IF(M62=0,"",M62)</f>
        <v>46008</v>
      </c>
      <c r="N129" s="35">
        <v>45678</v>
      </c>
      <c r="O129" s="35">
        <v>45706</v>
      </c>
      <c r="P129" s="35">
        <v>45734</v>
      </c>
    </row>
    <row r="130" spans="1:16">
      <c r="A130" s="1"/>
      <c r="B130" s="24" t="s">
        <v>48</v>
      </c>
      <c r="C130" s="25" t="s">
        <v>234</v>
      </c>
      <c r="D130" s="58" t="s">
        <v>160</v>
      </c>
      <c r="E130" s="25" t="s">
        <v>257</v>
      </c>
      <c r="F130" s="27" t="s">
        <v>278</v>
      </c>
      <c r="G130" s="27" t="s">
        <v>287</v>
      </c>
      <c r="H130" s="25" t="s">
        <v>289</v>
      </c>
      <c r="I130" s="64" t="s">
        <v>315</v>
      </c>
      <c r="J130" s="27" t="s">
        <v>320</v>
      </c>
      <c r="K130" s="27" t="s">
        <v>328</v>
      </c>
      <c r="L130" s="27" t="s">
        <v>140</v>
      </c>
      <c r="M130" s="27" t="s">
        <v>140</v>
      </c>
      <c r="N130" s="27" t="s">
        <v>329</v>
      </c>
      <c r="O130" s="27" t="s">
        <v>329</v>
      </c>
      <c r="P130" s="27" t="s">
        <v>329</v>
      </c>
    </row>
    <row r="131" spans="1:16">
      <c r="A131" s="1"/>
      <c r="B131" s="18" t="s">
        <v>50</v>
      </c>
      <c r="C131" s="19" t="s">
        <v>51</v>
      </c>
      <c r="D131" s="20"/>
      <c r="E131" s="31">
        <v>18.8</v>
      </c>
      <c r="F131" s="31">
        <v>21.8</v>
      </c>
      <c r="G131" s="31">
        <v>19.5</v>
      </c>
      <c r="H131" s="31">
        <v>31.8</v>
      </c>
      <c r="I131" s="31">
        <v>29.5</v>
      </c>
      <c r="J131" s="31">
        <v>28.9</v>
      </c>
      <c r="K131" s="31">
        <v>19.8</v>
      </c>
      <c r="L131" s="31">
        <v>7.5</v>
      </c>
      <c r="M131" s="31">
        <v>5</v>
      </c>
      <c r="N131" s="31">
        <v>5.9</v>
      </c>
      <c r="O131" s="31">
        <v>-0.8</v>
      </c>
      <c r="P131" s="31">
        <v>5.8</v>
      </c>
    </row>
    <row r="132" spans="1:16">
      <c r="A132" s="1"/>
      <c r="B132" s="21" t="s">
        <v>52</v>
      </c>
      <c r="C132" s="22" t="s">
        <v>51</v>
      </c>
      <c r="D132" s="23"/>
      <c r="E132" s="33">
        <v>15.4</v>
      </c>
      <c r="F132" s="33">
        <v>14.4</v>
      </c>
      <c r="G132" s="33">
        <v>15.5</v>
      </c>
      <c r="H132" s="33">
        <v>14.5</v>
      </c>
      <c r="I132" s="33">
        <v>14.6</v>
      </c>
      <c r="J132" s="33">
        <v>14.6</v>
      </c>
      <c r="K132" s="33">
        <v>14.5</v>
      </c>
      <c r="L132" s="33">
        <v>15</v>
      </c>
      <c r="M132" s="33">
        <v>14.3</v>
      </c>
      <c r="N132" s="33">
        <v>15</v>
      </c>
      <c r="O132" s="33">
        <v>14.1</v>
      </c>
      <c r="P132" s="33">
        <v>14.3</v>
      </c>
    </row>
    <row r="133" spans="1:16">
      <c r="A133" s="1"/>
      <c r="B133" s="6" t="s">
        <v>137</v>
      </c>
      <c r="C133" s="6"/>
      <c r="D133" s="6"/>
      <c r="E133" s="35" t="str">
        <f>E66</f>
        <v>曇</v>
      </c>
      <c r="F133" s="35" t="str">
        <f t="shared" ref="F133:M133" si="7">F66</f>
        <v>晴</v>
      </c>
      <c r="G133" s="35" t="str">
        <f t="shared" si="7"/>
        <v>雨</v>
      </c>
      <c r="H133" s="35" t="str">
        <f t="shared" si="7"/>
        <v>晴</v>
      </c>
      <c r="I133" s="35" t="s">
        <v>307</v>
      </c>
      <c r="J133" s="35" t="str">
        <f t="shared" si="7"/>
        <v>晴</v>
      </c>
      <c r="K133" s="35" t="str">
        <f t="shared" si="7"/>
        <v>晴</v>
      </c>
      <c r="L133" s="35" t="str">
        <f t="shared" si="7"/>
        <v>晴</v>
      </c>
      <c r="M133" s="35" t="str">
        <f t="shared" si="7"/>
        <v>晴</v>
      </c>
      <c r="N133" s="35" t="s">
        <v>330</v>
      </c>
      <c r="O133" s="35" t="s">
        <v>330</v>
      </c>
      <c r="P133" s="35" t="s">
        <v>321</v>
      </c>
    </row>
    <row r="134" spans="1:16">
      <c r="H134" s="98"/>
    </row>
    <row r="135" spans="1:16" ht="13.15" customHeight="1">
      <c r="A135" s="140" t="s">
        <v>143</v>
      </c>
      <c r="B135" s="7" t="s">
        <v>146</v>
      </c>
      <c r="C135" s="7"/>
      <c r="D135" s="7" t="s">
        <v>139</v>
      </c>
      <c r="E135" s="114">
        <f t="shared" ref="E135" si="8">SUBTOTAL(3,E137:E187)</f>
        <v>2</v>
      </c>
      <c r="F135" s="7">
        <f t="shared" ref="F135:L135" si="9">SUBTOTAL(3,F137:F187)</f>
        <v>2</v>
      </c>
      <c r="G135" s="96">
        <f t="shared" si="9"/>
        <v>2</v>
      </c>
      <c r="H135" s="96">
        <f t="shared" si="9"/>
        <v>2</v>
      </c>
      <c r="I135" s="7">
        <f t="shared" si="9"/>
        <v>39</v>
      </c>
      <c r="J135" s="7">
        <f t="shared" si="9"/>
        <v>2</v>
      </c>
      <c r="K135" s="133">
        <f t="shared" si="9"/>
        <v>2</v>
      </c>
      <c r="L135" s="7">
        <f t="shared" si="9"/>
        <v>2</v>
      </c>
      <c r="M135" s="68">
        <f t="shared" ref="M135" si="10">SUBTOTAL(3,M137:M187)</f>
        <v>2</v>
      </c>
      <c r="N135" s="69">
        <v>2</v>
      </c>
      <c r="O135" s="7">
        <v>2</v>
      </c>
      <c r="P135" s="100">
        <v>2</v>
      </c>
    </row>
    <row r="136" spans="1:16">
      <c r="A136" s="141"/>
      <c r="B136" s="7" t="s">
        <v>131</v>
      </c>
      <c r="C136" s="7" t="s">
        <v>132</v>
      </c>
      <c r="D136" s="7" t="s">
        <v>133</v>
      </c>
      <c r="E136" s="114" t="s">
        <v>117</v>
      </c>
      <c r="F136" s="7" t="s">
        <v>118</v>
      </c>
      <c r="G136" s="96" t="s">
        <v>119</v>
      </c>
      <c r="H136" s="96" t="s">
        <v>120</v>
      </c>
      <c r="I136" s="7" t="s">
        <v>121</v>
      </c>
      <c r="J136" s="7" t="s">
        <v>122</v>
      </c>
      <c r="K136" s="7" t="s">
        <v>239</v>
      </c>
      <c r="L136" s="7" t="s">
        <v>124</v>
      </c>
      <c r="M136" s="68" t="s">
        <v>125</v>
      </c>
      <c r="N136" s="69" t="s">
        <v>126</v>
      </c>
      <c r="O136" s="7" t="s">
        <v>127</v>
      </c>
      <c r="P136" s="100" t="s">
        <v>128</v>
      </c>
    </row>
    <row r="137" spans="1:16">
      <c r="A137" s="47" t="s">
        <v>62</v>
      </c>
      <c r="B137" s="48" t="s">
        <v>0</v>
      </c>
      <c r="C137" s="123">
        <v>100</v>
      </c>
      <c r="D137" s="6">
        <v>0</v>
      </c>
      <c r="E137" s="109"/>
      <c r="F137" s="109"/>
      <c r="G137" s="109"/>
      <c r="H137" s="15"/>
      <c r="I137" s="109">
        <v>0</v>
      </c>
      <c r="J137" s="109"/>
      <c r="K137" s="15"/>
      <c r="L137" s="15"/>
      <c r="M137" s="15"/>
      <c r="N137" s="15"/>
      <c r="O137" s="15"/>
      <c r="P137" s="15"/>
    </row>
    <row r="138" spans="1:16">
      <c r="A138" s="47" t="s">
        <v>63</v>
      </c>
      <c r="B138" s="48" t="s">
        <v>1</v>
      </c>
      <c r="C138" s="3" t="s">
        <v>2</v>
      </c>
      <c r="D138" s="6"/>
      <c r="E138" s="109"/>
      <c r="F138" s="109"/>
      <c r="G138" s="109"/>
      <c r="H138" s="15"/>
      <c r="I138" s="109" t="s">
        <v>197</v>
      </c>
      <c r="J138" s="109"/>
      <c r="K138" s="15"/>
      <c r="L138" s="15"/>
      <c r="M138" s="15"/>
      <c r="N138" s="15"/>
      <c r="O138" s="15"/>
      <c r="P138" s="15"/>
    </row>
    <row r="139" spans="1:16">
      <c r="A139" s="47" t="s">
        <v>64</v>
      </c>
      <c r="B139" s="48" t="s">
        <v>3</v>
      </c>
      <c r="C139" s="125">
        <v>3.0000000000000001E-3</v>
      </c>
      <c r="D139" s="6">
        <v>2.9999999999999997E-4</v>
      </c>
      <c r="E139" s="109"/>
      <c r="F139" s="109"/>
      <c r="G139" s="109"/>
      <c r="H139" s="15"/>
      <c r="I139" s="109" t="s">
        <v>167</v>
      </c>
      <c r="J139" s="109"/>
      <c r="K139" s="15"/>
      <c r="L139" s="15"/>
      <c r="M139" s="15"/>
      <c r="N139" s="15"/>
      <c r="O139" s="15"/>
      <c r="P139" s="15"/>
    </row>
    <row r="140" spans="1:16">
      <c r="A140" s="47" t="s">
        <v>65</v>
      </c>
      <c r="B140" s="48" t="s">
        <v>4</v>
      </c>
      <c r="C140" s="126">
        <v>5.0000000000000001E-4</v>
      </c>
      <c r="D140" s="6">
        <v>5.0000000000000002E-5</v>
      </c>
      <c r="E140" s="109"/>
      <c r="F140" s="109"/>
      <c r="G140" s="109"/>
      <c r="H140" s="15"/>
      <c r="I140" s="109" t="s">
        <v>168</v>
      </c>
      <c r="J140" s="109"/>
      <c r="K140" s="15"/>
      <c r="L140" s="15"/>
      <c r="M140" s="15"/>
      <c r="N140" s="15"/>
      <c r="O140" s="15"/>
      <c r="P140" s="15"/>
    </row>
    <row r="141" spans="1:16">
      <c r="A141" s="47" t="s">
        <v>66</v>
      </c>
      <c r="B141" s="48" t="s">
        <v>5</v>
      </c>
      <c r="C141" s="127">
        <v>0.01</v>
      </c>
      <c r="D141" s="6">
        <v>1E-3</v>
      </c>
      <c r="E141" s="109"/>
      <c r="F141" s="109"/>
      <c r="G141" s="109"/>
      <c r="H141" s="15"/>
      <c r="I141" s="109" t="s">
        <v>273</v>
      </c>
      <c r="J141" s="109"/>
      <c r="K141" s="15"/>
      <c r="L141" s="15"/>
      <c r="M141" s="15"/>
      <c r="N141" s="15"/>
      <c r="O141" s="15"/>
      <c r="P141" s="15"/>
    </row>
    <row r="142" spans="1:16">
      <c r="A142" s="47" t="s">
        <v>67</v>
      </c>
      <c r="B142" s="48" t="s">
        <v>6</v>
      </c>
      <c r="C142" s="127">
        <v>0.01</v>
      </c>
      <c r="D142" s="6">
        <v>1E-3</v>
      </c>
      <c r="E142" s="109"/>
      <c r="F142" s="109"/>
      <c r="G142" s="109"/>
      <c r="H142" s="15"/>
      <c r="I142" s="109">
        <v>1E-3</v>
      </c>
      <c r="J142" s="109"/>
      <c r="K142" s="15"/>
      <c r="L142" s="15"/>
      <c r="M142" s="15"/>
      <c r="N142" s="15"/>
      <c r="O142" s="15"/>
      <c r="P142" s="15"/>
    </row>
    <row r="143" spans="1:16">
      <c r="A143" s="47" t="s">
        <v>68</v>
      </c>
      <c r="B143" s="48" t="s">
        <v>7</v>
      </c>
      <c r="C143" s="127">
        <v>0.01</v>
      </c>
      <c r="D143" s="6">
        <v>1E-3</v>
      </c>
      <c r="E143" s="109"/>
      <c r="F143" s="109"/>
      <c r="G143" s="109"/>
      <c r="H143" s="15"/>
      <c r="I143" s="109">
        <v>1E-3</v>
      </c>
      <c r="J143" s="109"/>
      <c r="K143" s="15"/>
      <c r="L143" s="15"/>
      <c r="M143" s="15"/>
      <c r="N143" s="15"/>
      <c r="O143" s="15"/>
      <c r="P143" s="15"/>
    </row>
    <row r="144" spans="1:16">
      <c r="A144" s="47" t="s">
        <v>69</v>
      </c>
      <c r="B144" s="48" t="s">
        <v>8</v>
      </c>
      <c r="C144" s="127">
        <v>0.05</v>
      </c>
      <c r="D144" s="6">
        <v>5.0000000000000001E-3</v>
      </c>
      <c r="E144" s="109"/>
      <c r="F144" s="109"/>
      <c r="G144" s="109"/>
      <c r="H144" s="15"/>
      <c r="I144" s="109" t="s">
        <v>173</v>
      </c>
      <c r="J144" s="109"/>
      <c r="K144" s="15"/>
      <c r="L144" s="15"/>
      <c r="M144" s="15"/>
      <c r="N144" s="15"/>
      <c r="O144" s="15"/>
      <c r="P144" s="15"/>
    </row>
    <row r="145" spans="1:16">
      <c r="A145" s="47" t="s">
        <v>70</v>
      </c>
      <c r="B145" s="48" t="s">
        <v>9</v>
      </c>
      <c r="C145" s="127">
        <v>0.04</v>
      </c>
      <c r="D145" s="6">
        <v>4.0000000000000001E-3</v>
      </c>
      <c r="E145" s="109"/>
      <c r="F145" s="109"/>
      <c r="G145" s="109"/>
      <c r="H145" s="15"/>
      <c r="I145" s="109" t="s">
        <v>290</v>
      </c>
      <c r="J145" s="109"/>
      <c r="K145" s="15"/>
      <c r="L145" s="15"/>
      <c r="M145" s="15"/>
      <c r="N145" s="15"/>
      <c r="O145" s="15"/>
      <c r="P145" s="15"/>
    </row>
    <row r="146" spans="1:16">
      <c r="A146" s="47" t="s">
        <v>71</v>
      </c>
      <c r="B146" s="48" t="s">
        <v>10</v>
      </c>
      <c r="C146" s="127">
        <v>0.01</v>
      </c>
      <c r="D146" s="6">
        <v>1E-3</v>
      </c>
      <c r="E146" s="109"/>
      <c r="F146" s="109"/>
      <c r="G146" s="109"/>
      <c r="H146" s="15"/>
      <c r="I146" s="109" t="s">
        <v>273</v>
      </c>
      <c r="J146" s="109"/>
      <c r="K146" s="15"/>
      <c r="L146" s="15"/>
      <c r="M146" s="15"/>
      <c r="N146" s="15"/>
      <c r="O146" s="15"/>
      <c r="P146" s="15"/>
    </row>
    <row r="147" spans="1:16">
      <c r="A147" s="47" t="s">
        <v>72</v>
      </c>
      <c r="B147" s="48" t="s">
        <v>11</v>
      </c>
      <c r="C147" s="124">
        <v>10</v>
      </c>
      <c r="D147" s="6">
        <v>0.02</v>
      </c>
      <c r="E147" s="109"/>
      <c r="F147" s="109"/>
      <c r="G147" s="109"/>
      <c r="H147" s="15"/>
      <c r="I147" s="109">
        <v>0.14000000000000001</v>
      </c>
      <c r="J147" s="109"/>
      <c r="K147" s="15"/>
      <c r="L147" s="15"/>
      <c r="M147" s="15"/>
      <c r="N147" s="15"/>
      <c r="O147" s="15"/>
      <c r="P147" s="15"/>
    </row>
    <row r="148" spans="1:16">
      <c r="A148" s="47" t="s">
        <v>73</v>
      </c>
      <c r="B148" s="48" t="s">
        <v>12</v>
      </c>
      <c r="C148" s="128">
        <v>0.8</v>
      </c>
      <c r="D148" s="6">
        <v>0.08</v>
      </c>
      <c r="E148" s="115"/>
      <c r="F148" s="109"/>
      <c r="G148" s="109"/>
      <c r="H148" s="29"/>
      <c r="I148" s="109" t="s">
        <v>170</v>
      </c>
      <c r="J148" s="109"/>
      <c r="K148" s="15"/>
      <c r="L148" s="15"/>
      <c r="M148" s="15"/>
      <c r="N148" s="15"/>
      <c r="O148" s="15"/>
      <c r="P148" s="15"/>
    </row>
    <row r="149" spans="1:16">
      <c r="A149" s="47" t="s">
        <v>74</v>
      </c>
      <c r="B149" s="48" t="s">
        <v>13</v>
      </c>
      <c r="C149" s="128">
        <v>1</v>
      </c>
      <c r="D149" s="6">
        <v>0.1</v>
      </c>
      <c r="E149" s="109"/>
      <c r="F149" s="109"/>
      <c r="G149" s="109"/>
      <c r="H149" s="15"/>
      <c r="I149" s="109" t="s">
        <v>171</v>
      </c>
      <c r="J149" s="109"/>
      <c r="K149" s="15"/>
      <c r="L149" s="15"/>
      <c r="M149" s="15"/>
      <c r="N149" s="15"/>
      <c r="O149" s="15"/>
      <c r="P149" s="15"/>
    </row>
    <row r="150" spans="1:16">
      <c r="A150" s="47" t="s">
        <v>75</v>
      </c>
      <c r="B150" s="48" t="s">
        <v>14</v>
      </c>
      <c r="C150" s="125">
        <v>2E-3</v>
      </c>
      <c r="D150" s="6">
        <v>2.0000000000000001E-4</v>
      </c>
      <c r="E150" s="109"/>
      <c r="F150" s="109"/>
      <c r="G150" s="109"/>
      <c r="H150" s="15"/>
      <c r="I150" s="109" t="s">
        <v>291</v>
      </c>
      <c r="J150" s="109"/>
      <c r="K150" s="15"/>
      <c r="L150" s="15"/>
      <c r="M150" s="15"/>
      <c r="N150" s="15"/>
      <c r="O150" s="15"/>
      <c r="P150" s="15"/>
    </row>
    <row r="151" spans="1:16">
      <c r="A151" s="47" t="s">
        <v>76</v>
      </c>
      <c r="B151" s="48" t="s">
        <v>15</v>
      </c>
      <c r="C151" s="127">
        <v>0.05</v>
      </c>
      <c r="D151" s="6">
        <v>5.0000000000000001E-3</v>
      </c>
      <c r="E151" s="109"/>
      <c r="F151" s="109"/>
      <c r="G151" s="109"/>
      <c r="H151" s="15"/>
      <c r="I151" s="109" t="s">
        <v>252</v>
      </c>
      <c r="J151" s="109"/>
      <c r="K151" s="15"/>
      <c r="L151" s="15"/>
      <c r="M151" s="15"/>
      <c r="N151" s="15"/>
      <c r="O151" s="15"/>
      <c r="P151" s="15"/>
    </row>
    <row r="152" spans="1:16">
      <c r="A152" s="47" t="s">
        <v>77</v>
      </c>
      <c r="B152" s="48" t="s">
        <v>16</v>
      </c>
      <c r="C152" s="127">
        <v>0.04</v>
      </c>
      <c r="D152" s="6">
        <v>4.0000000000000001E-3</v>
      </c>
      <c r="E152" s="109"/>
      <c r="F152" s="109"/>
      <c r="G152" s="109"/>
      <c r="H152" s="15"/>
      <c r="I152" s="109" t="s">
        <v>290</v>
      </c>
      <c r="J152" s="109"/>
      <c r="K152" s="15"/>
      <c r="L152" s="15"/>
      <c r="M152" s="15"/>
      <c r="N152" s="15"/>
      <c r="O152" s="15"/>
      <c r="P152" s="15"/>
    </row>
    <row r="153" spans="1:16">
      <c r="A153" s="47" t="s">
        <v>78</v>
      </c>
      <c r="B153" s="48" t="s">
        <v>17</v>
      </c>
      <c r="C153" s="127">
        <v>0.02</v>
      </c>
      <c r="D153" s="6">
        <v>2E-3</v>
      </c>
      <c r="E153" s="109"/>
      <c r="F153" s="109"/>
      <c r="G153" s="109"/>
      <c r="H153" s="15"/>
      <c r="I153" s="109" t="s">
        <v>173</v>
      </c>
      <c r="J153" s="109"/>
      <c r="K153" s="15"/>
      <c r="L153" s="15"/>
      <c r="M153" s="15"/>
      <c r="N153" s="15"/>
      <c r="O153" s="15"/>
      <c r="P153" s="15"/>
    </row>
    <row r="154" spans="1:16">
      <c r="A154" s="47" t="s">
        <v>79</v>
      </c>
      <c r="B154" s="48" t="s">
        <v>53</v>
      </c>
      <c r="C154" s="127">
        <v>0.01</v>
      </c>
      <c r="D154" s="6">
        <v>1E-3</v>
      </c>
      <c r="E154" s="109"/>
      <c r="F154" s="109"/>
      <c r="G154" s="109"/>
      <c r="H154" s="15"/>
      <c r="I154" s="109" t="s">
        <v>273</v>
      </c>
      <c r="J154" s="109"/>
      <c r="K154" s="15"/>
      <c r="L154" s="15"/>
      <c r="M154" s="15"/>
      <c r="N154" s="15"/>
      <c r="O154" s="15"/>
      <c r="P154" s="15"/>
    </row>
    <row r="155" spans="1:16">
      <c r="A155" s="47" t="s">
        <v>80</v>
      </c>
      <c r="B155" s="48" t="s">
        <v>54</v>
      </c>
      <c r="C155" s="127">
        <v>0.01</v>
      </c>
      <c r="D155" s="6">
        <v>1E-3</v>
      </c>
      <c r="E155" s="109"/>
      <c r="F155" s="109"/>
      <c r="G155" s="109"/>
      <c r="H155" s="15"/>
      <c r="I155" s="109" t="s">
        <v>273</v>
      </c>
      <c r="J155" s="109"/>
      <c r="K155" s="15"/>
      <c r="L155" s="15"/>
      <c r="M155" s="15"/>
      <c r="N155" s="15"/>
      <c r="O155" s="15"/>
      <c r="P155" s="15"/>
    </row>
    <row r="156" spans="1:16">
      <c r="A156" s="47" t="s">
        <v>81</v>
      </c>
      <c r="B156" s="48" t="s">
        <v>55</v>
      </c>
      <c r="C156" s="127">
        <v>0.01</v>
      </c>
      <c r="D156" s="6">
        <v>1E-3</v>
      </c>
      <c r="E156" s="109"/>
      <c r="F156" s="109"/>
      <c r="G156" s="109"/>
      <c r="H156" s="15"/>
      <c r="I156" s="109" t="s">
        <v>273</v>
      </c>
      <c r="J156" s="109"/>
      <c r="K156" s="15"/>
      <c r="L156" s="15"/>
      <c r="M156" s="15"/>
      <c r="N156" s="15"/>
      <c r="O156" s="15"/>
      <c r="P156" s="15"/>
    </row>
    <row r="157" spans="1:16">
      <c r="A157" s="1" t="s">
        <v>82</v>
      </c>
      <c r="B157" s="2" t="s">
        <v>18</v>
      </c>
      <c r="C157" s="128">
        <v>0.6</v>
      </c>
      <c r="D157" s="6">
        <v>0.06</v>
      </c>
      <c r="E157" s="109"/>
      <c r="F157" s="109"/>
      <c r="G157" s="109"/>
      <c r="H157" s="15"/>
      <c r="I157" s="109"/>
      <c r="J157" s="109"/>
      <c r="K157" s="15"/>
      <c r="L157" s="15"/>
      <c r="M157" s="15"/>
      <c r="N157" s="15"/>
      <c r="O157" s="15"/>
      <c r="P157" s="15"/>
    </row>
    <row r="158" spans="1:16">
      <c r="A158" s="1" t="s">
        <v>83</v>
      </c>
      <c r="B158" s="2" t="s">
        <v>19</v>
      </c>
      <c r="C158" s="127">
        <v>0.02</v>
      </c>
      <c r="D158" s="6">
        <v>2E-3</v>
      </c>
      <c r="E158" s="109"/>
      <c r="F158" s="109"/>
      <c r="G158" s="109"/>
      <c r="H158" s="15"/>
      <c r="I158" s="109"/>
      <c r="J158" s="109"/>
      <c r="K158" s="15"/>
      <c r="L158" s="15"/>
      <c r="M158" s="15"/>
      <c r="N158" s="15"/>
      <c r="O158" s="15"/>
      <c r="P158" s="15"/>
    </row>
    <row r="159" spans="1:16">
      <c r="A159" s="1" t="s">
        <v>84</v>
      </c>
      <c r="B159" s="2" t="s">
        <v>20</v>
      </c>
      <c r="C159" s="127">
        <v>0.06</v>
      </c>
      <c r="D159" s="6">
        <v>1E-3</v>
      </c>
      <c r="E159" s="109"/>
      <c r="F159" s="109"/>
      <c r="G159" s="109"/>
      <c r="H159" s="15"/>
      <c r="I159" s="109"/>
      <c r="J159" s="109"/>
      <c r="K159" s="15"/>
      <c r="L159" s="15"/>
      <c r="M159" s="15"/>
      <c r="N159" s="15"/>
      <c r="O159" s="15"/>
      <c r="P159" s="15"/>
    </row>
    <row r="160" spans="1:16">
      <c r="A160" s="1" t="s">
        <v>85</v>
      </c>
      <c r="B160" s="2" t="s">
        <v>21</v>
      </c>
      <c r="C160" s="127">
        <v>0.03</v>
      </c>
      <c r="D160" s="6">
        <v>3.0000000000000001E-3</v>
      </c>
      <c r="E160" s="109"/>
      <c r="F160" s="109"/>
      <c r="G160" s="109"/>
      <c r="H160" s="15"/>
      <c r="I160" s="109"/>
      <c r="J160" s="109"/>
      <c r="K160" s="15"/>
      <c r="L160" s="15"/>
      <c r="M160" s="15"/>
      <c r="N160" s="15"/>
      <c r="O160" s="15"/>
      <c r="P160" s="15"/>
    </row>
    <row r="161" spans="1:16">
      <c r="A161" s="1" t="s">
        <v>86</v>
      </c>
      <c r="B161" s="2" t="s">
        <v>56</v>
      </c>
      <c r="C161" s="128">
        <v>0.1</v>
      </c>
      <c r="D161" s="6">
        <v>1E-3</v>
      </c>
      <c r="E161" s="109"/>
      <c r="F161" s="109"/>
      <c r="G161" s="109"/>
      <c r="H161" s="15"/>
      <c r="I161" s="109"/>
      <c r="J161" s="109"/>
      <c r="K161" s="15"/>
      <c r="L161" s="15"/>
      <c r="M161" s="15"/>
      <c r="N161" s="15"/>
      <c r="O161" s="15"/>
      <c r="P161" s="15"/>
    </row>
    <row r="162" spans="1:16">
      <c r="A162" s="1" t="s">
        <v>87</v>
      </c>
      <c r="B162" s="2" t="s">
        <v>22</v>
      </c>
      <c r="C162" s="127">
        <v>0.01</v>
      </c>
      <c r="D162" s="6">
        <v>1E-3</v>
      </c>
      <c r="E162" s="109"/>
      <c r="F162" s="109"/>
      <c r="G162" s="109"/>
      <c r="H162" s="15"/>
      <c r="I162" s="109"/>
      <c r="J162" s="109"/>
      <c r="K162" s="15"/>
      <c r="L162" s="15"/>
      <c r="M162" s="15"/>
      <c r="N162" s="15"/>
      <c r="O162" s="15"/>
      <c r="P162" s="15"/>
    </row>
    <row r="163" spans="1:16">
      <c r="A163" s="1" t="s">
        <v>88</v>
      </c>
      <c r="B163" s="2" t="s">
        <v>23</v>
      </c>
      <c r="C163" s="128">
        <v>0.1</v>
      </c>
      <c r="D163" s="6">
        <v>1E-3</v>
      </c>
      <c r="E163" s="109"/>
      <c r="F163" s="109"/>
      <c r="G163" s="109"/>
      <c r="H163" s="15"/>
      <c r="I163" s="109"/>
      <c r="J163" s="109"/>
      <c r="K163" s="15"/>
      <c r="L163" s="15"/>
      <c r="M163" s="15"/>
      <c r="N163" s="15"/>
      <c r="O163" s="15"/>
      <c r="P163" s="15"/>
    </row>
    <row r="164" spans="1:16">
      <c r="A164" s="1" t="s">
        <v>89</v>
      </c>
      <c r="B164" s="2" t="s">
        <v>24</v>
      </c>
      <c r="C164" s="127">
        <v>0.03</v>
      </c>
      <c r="D164" s="6">
        <v>3.0000000000000001E-3</v>
      </c>
      <c r="E164" s="109"/>
      <c r="F164" s="109"/>
      <c r="G164" s="109"/>
      <c r="H164" s="15"/>
      <c r="I164" s="109"/>
      <c r="J164" s="109"/>
      <c r="K164" s="15"/>
      <c r="L164" s="15"/>
      <c r="M164" s="15"/>
      <c r="N164" s="15"/>
      <c r="O164" s="15"/>
      <c r="P164" s="15"/>
    </row>
    <row r="165" spans="1:16">
      <c r="A165" s="1" t="s">
        <v>90</v>
      </c>
      <c r="B165" s="2" t="s">
        <v>57</v>
      </c>
      <c r="C165" s="127">
        <v>0.03</v>
      </c>
      <c r="D165" s="6">
        <v>1E-3</v>
      </c>
      <c r="E165" s="109"/>
      <c r="F165" s="109"/>
      <c r="G165" s="109"/>
      <c r="H165" s="15"/>
      <c r="I165" s="109"/>
      <c r="J165" s="109"/>
      <c r="K165" s="15"/>
      <c r="L165" s="15"/>
      <c r="M165" s="15"/>
      <c r="N165" s="15"/>
      <c r="O165" s="15"/>
      <c r="P165" s="15"/>
    </row>
    <row r="166" spans="1:16">
      <c r="A166" s="1" t="s">
        <v>91</v>
      </c>
      <c r="B166" s="2" t="s">
        <v>58</v>
      </c>
      <c r="C166" s="127">
        <v>0.09</v>
      </c>
      <c r="D166" s="6">
        <v>1E-3</v>
      </c>
      <c r="E166" s="109"/>
      <c r="F166" s="109"/>
      <c r="G166" s="109"/>
      <c r="H166" s="15"/>
      <c r="I166" s="109"/>
      <c r="J166" s="109"/>
      <c r="K166" s="15"/>
      <c r="L166" s="15"/>
      <c r="M166" s="15"/>
      <c r="N166" s="15"/>
      <c r="O166" s="15"/>
      <c r="P166" s="15"/>
    </row>
    <row r="167" spans="1:16">
      <c r="A167" s="1" t="s">
        <v>92</v>
      </c>
      <c r="B167" s="2" t="s">
        <v>25</v>
      </c>
      <c r="C167" s="127">
        <v>0.08</v>
      </c>
      <c r="D167" s="6">
        <v>8.0000000000000002E-3</v>
      </c>
      <c r="E167" s="109"/>
      <c r="F167" s="109"/>
      <c r="G167" s="109"/>
      <c r="H167" s="15"/>
      <c r="I167" s="109"/>
      <c r="J167" s="109"/>
      <c r="K167" s="15"/>
      <c r="L167" s="15"/>
      <c r="M167" s="15"/>
      <c r="N167" s="15"/>
      <c r="O167" s="15"/>
      <c r="P167" s="15"/>
    </row>
    <row r="168" spans="1:16">
      <c r="A168" s="47" t="s">
        <v>93</v>
      </c>
      <c r="B168" s="48" t="s">
        <v>26</v>
      </c>
      <c r="C168" s="128">
        <v>1</v>
      </c>
      <c r="D168" s="6">
        <v>0.01</v>
      </c>
      <c r="E168" s="109"/>
      <c r="F168" s="109"/>
      <c r="G168" s="109"/>
      <c r="H168" s="15"/>
      <c r="I168" s="109" t="s">
        <v>292</v>
      </c>
      <c r="J168" s="109"/>
      <c r="K168" s="15"/>
      <c r="L168" s="15"/>
      <c r="M168" s="15"/>
      <c r="N168" s="15"/>
      <c r="O168" s="15"/>
      <c r="P168" s="15"/>
    </row>
    <row r="169" spans="1:16">
      <c r="A169" s="47" t="s">
        <v>94</v>
      </c>
      <c r="B169" s="48" t="s">
        <v>27</v>
      </c>
      <c r="C169" s="128">
        <v>0.2</v>
      </c>
      <c r="D169" s="6">
        <v>0.02</v>
      </c>
      <c r="E169" s="109"/>
      <c r="F169" s="109"/>
      <c r="G169" s="109"/>
      <c r="H169" s="109"/>
      <c r="I169" s="109" t="s">
        <v>301</v>
      </c>
      <c r="J169" s="109"/>
      <c r="K169" s="15"/>
      <c r="L169" s="15"/>
      <c r="M169" s="15"/>
      <c r="N169" s="15"/>
      <c r="O169" s="15"/>
      <c r="P169" s="15"/>
    </row>
    <row r="170" spans="1:16">
      <c r="A170" s="43" t="s">
        <v>95</v>
      </c>
      <c r="B170" s="44" t="s">
        <v>28</v>
      </c>
      <c r="C170" s="128">
        <v>0.3</v>
      </c>
      <c r="D170" s="6">
        <v>0.03</v>
      </c>
      <c r="E170" s="115">
        <v>0.44</v>
      </c>
      <c r="F170" s="109">
        <v>0.25</v>
      </c>
      <c r="G170" s="109">
        <v>0.28999999999999998</v>
      </c>
      <c r="H170" s="109">
        <v>0.21</v>
      </c>
      <c r="I170" s="109">
        <v>0.33</v>
      </c>
      <c r="J170" s="109">
        <v>0.34</v>
      </c>
      <c r="K170" s="15">
        <v>0.22</v>
      </c>
      <c r="L170" s="15">
        <v>0.19</v>
      </c>
      <c r="M170" s="15">
        <v>0.41</v>
      </c>
      <c r="N170" s="15">
        <v>0.34</v>
      </c>
      <c r="O170" s="15">
        <v>0.28000000000000003</v>
      </c>
      <c r="P170" s="15">
        <v>0.19</v>
      </c>
    </row>
    <row r="171" spans="1:16">
      <c r="A171" s="47" t="s">
        <v>96</v>
      </c>
      <c r="B171" s="48" t="s">
        <v>29</v>
      </c>
      <c r="C171" s="128">
        <v>1</v>
      </c>
      <c r="D171" s="6">
        <v>0.01</v>
      </c>
      <c r="E171" s="109"/>
      <c r="F171" s="109"/>
      <c r="G171" s="109"/>
      <c r="H171" s="109"/>
      <c r="I171" s="109">
        <v>0.01</v>
      </c>
      <c r="J171" s="109"/>
      <c r="K171" s="15"/>
      <c r="L171" s="15"/>
      <c r="M171" s="15"/>
      <c r="N171" s="15"/>
      <c r="O171" s="15"/>
      <c r="P171" s="15"/>
    </row>
    <row r="172" spans="1:16">
      <c r="A172" s="47" t="s">
        <v>97</v>
      </c>
      <c r="B172" s="48" t="s">
        <v>30</v>
      </c>
      <c r="C172" s="124">
        <v>200</v>
      </c>
      <c r="D172" s="6">
        <v>0.1</v>
      </c>
      <c r="E172" s="109"/>
      <c r="F172" s="109"/>
      <c r="G172" s="109"/>
      <c r="H172" s="109"/>
      <c r="I172" s="109">
        <v>9.1999999999999993</v>
      </c>
      <c r="J172" s="109"/>
      <c r="K172" s="15"/>
      <c r="L172" s="15"/>
      <c r="M172" s="15"/>
      <c r="N172" s="15"/>
      <c r="O172" s="15"/>
      <c r="P172" s="15"/>
    </row>
    <row r="173" spans="1:16">
      <c r="A173" s="43" t="s">
        <v>98</v>
      </c>
      <c r="B173" s="44" t="s">
        <v>31</v>
      </c>
      <c r="C173" s="127">
        <v>0.05</v>
      </c>
      <c r="D173" s="6">
        <v>5.0000000000000001E-3</v>
      </c>
      <c r="E173" s="120">
        <v>2.4E-2</v>
      </c>
      <c r="F173" s="109">
        <v>3.7999999999999999E-2</v>
      </c>
      <c r="G173" s="109">
        <v>3.4000000000000002E-2</v>
      </c>
      <c r="H173" s="109">
        <v>3.3000000000000002E-2</v>
      </c>
      <c r="I173" s="109">
        <v>0.03</v>
      </c>
      <c r="J173" s="109">
        <v>3.5999999999999997E-2</v>
      </c>
      <c r="K173" s="15">
        <v>0.03</v>
      </c>
      <c r="L173" s="15">
        <v>3.4000000000000002E-2</v>
      </c>
      <c r="M173" s="15">
        <v>2.5999999999999999E-2</v>
      </c>
      <c r="N173" s="15">
        <v>3.6999999999999998E-2</v>
      </c>
      <c r="O173" s="15">
        <v>2.9000000000000001E-2</v>
      </c>
      <c r="P173" s="15">
        <v>3.5999999999999997E-2</v>
      </c>
    </row>
    <row r="174" spans="1:16">
      <c r="A174" s="47" t="s">
        <v>99</v>
      </c>
      <c r="B174" s="48" t="s">
        <v>32</v>
      </c>
      <c r="C174" s="124">
        <v>200</v>
      </c>
      <c r="D174" s="6">
        <v>1</v>
      </c>
      <c r="E174" s="109"/>
      <c r="F174" s="109"/>
      <c r="G174" s="109"/>
      <c r="H174" s="109"/>
      <c r="I174" s="121">
        <v>7.4</v>
      </c>
      <c r="J174" s="109"/>
      <c r="K174" s="109"/>
      <c r="L174" s="15"/>
      <c r="M174" s="15"/>
      <c r="N174" s="15"/>
      <c r="O174" s="15"/>
      <c r="P174" s="15"/>
    </row>
    <row r="175" spans="1:16">
      <c r="A175" s="47" t="s">
        <v>100</v>
      </c>
      <c r="B175" s="48" t="s">
        <v>33</v>
      </c>
      <c r="C175" s="124">
        <v>300</v>
      </c>
      <c r="D175" s="6">
        <v>1</v>
      </c>
      <c r="E175" s="109"/>
      <c r="F175" s="109"/>
      <c r="G175" s="109"/>
      <c r="H175" s="109"/>
      <c r="I175" s="109">
        <v>60</v>
      </c>
      <c r="J175" s="109"/>
      <c r="K175" s="109"/>
      <c r="L175" s="15"/>
      <c r="M175" s="15"/>
      <c r="N175" s="15"/>
      <c r="O175" s="15"/>
      <c r="P175" s="15"/>
    </row>
    <row r="176" spans="1:16">
      <c r="A176" s="47" t="s">
        <v>101</v>
      </c>
      <c r="B176" s="48" t="s">
        <v>34</v>
      </c>
      <c r="C176" s="124">
        <v>500</v>
      </c>
      <c r="D176" s="6">
        <v>20</v>
      </c>
      <c r="E176" s="109"/>
      <c r="F176" s="109"/>
      <c r="G176" s="109"/>
      <c r="H176" s="109"/>
      <c r="I176" s="109">
        <v>160</v>
      </c>
      <c r="J176" s="109"/>
      <c r="K176" s="109"/>
      <c r="L176" s="15"/>
      <c r="M176" s="15"/>
      <c r="N176" s="15"/>
      <c r="O176" s="15"/>
      <c r="P176" s="15"/>
    </row>
    <row r="177" spans="1:16">
      <c r="A177" s="47" t="s">
        <v>102</v>
      </c>
      <c r="B177" s="48" t="s">
        <v>35</v>
      </c>
      <c r="C177" s="128">
        <v>0.2</v>
      </c>
      <c r="D177" s="6">
        <v>0.02</v>
      </c>
      <c r="E177" s="109"/>
      <c r="F177" s="109"/>
      <c r="G177" s="109"/>
      <c r="H177" s="109"/>
      <c r="I177" s="109" t="s">
        <v>233</v>
      </c>
      <c r="J177" s="109"/>
      <c r="K177" s="109"/>
      <c r="L177" s="15"/>
      <c r="M177" s="15"/>
      <c r="N177" s="15"/>
      <c r="O177" s="15"/>
      <c r="P177" s="15"/>
    </row>
    <row r="178" spans="1:16">
      <c r="A178" s="47" t="s">
        <v>103</v>
      </c>
      <c r="B178" s="48" t="s">
        <v>59</v>
      </c>
      <c r="C178" s="129">
        <v>1.0000000000000001E-5</v>
      </c>
      <c r="D178" s="6">
        <v>9.9999999999999995E-7</v>
      </c>
      <c r="E178" s="109"/>
      <c r="F178" s="109"/>
      <c r="G178" s="109"/>
      <c r="H178" s="109"/>
      <c r="I178" s="109" t="s">
        <v>294</v>
      </c>
      <c r="J178" s="109"/>
      <c r="K178" s="109"/>
      <c r="L178" s="15"/>
      <c r="M178" s="15"/>
      <c r="N178" s="15"/>
      <c r="O178" s="15"/>
      <c r="P178" s="15"/>
    </row>
    <row r="179" spans="1:16">
      <c r="A179" s="47" t="s">
        <v>104</v>
      </c>
      <c r="B179" s="48" t="s">
        <v>36</v>
      </c>
      <c r="C179" s="129">
        <v>1.0000000000000001E-5</v>
      </c>
      <c r="D179" s="6">
        <v>9.9999999999999995E-7</v>
      </c>
      <c r="E179" s="109"/>
      <c r="F179" s="109"/>
      <c r="G179" s="109"/>
      <c r="H179" s="109"/>
      <c r="I179" s="109" t="s">
        <v>294</v>
      </c>
      <c r="J179" s="109"/>
      <c r="K179" s="109"/>
      <c r="L179" s="15"/>
      <c r="M179" s="15"/>
      <c r="N179" s="15"/>
      <c r="O179" s="15"/>
      <c r="P179" s="15"/>
    </row>
    <row r="180" spans="1:16">
      <c r="A180" s="47" t="s">
        <v>105</v>
      </c>
      <c r="B180" s="48" t="s">
        <v>37</v>
      </c>
      <c r="C180" s="127">
        <v>0.02</v>
      </c>
      <c r="D180" s="6">
        <v>2E-3</v>
      </c>
      <c r="E180" s="109"/>
      <c r="F180" s="109"/>
      <c r="G180" s="109"/>
      <c r="H180" s="109"/>
      <c r="I180" s="109" t="s">
        <v>173</v>
      </c>
      <c r="J180" s="109"/>
      <c r="K180" s="109"/>
      <c r="L180" s="15"/>
      <c r="M180" s="15"/>
      <c r="N180" s="15"/>
      <c r="O180" s="15"/>
      <c r="P180" s="15"/>
    </row>
    <row r="181" spans="1:16">
      <c r="A181" s="47" t="s">
        <v>106</v>
      </c>
      <c r="B181" s="48" t="s">
        <v>38</v>
      </c>
      <c r="C181" s="125">
        <v>5.0000000000000001E-3</v>
      </c>
      <c r="D181" s="6">
        <v>5.0000000000000001E-4</v>
      </c>
      <c r="E181" s="109"/>
      <c r="F181" s="109"/>
      <c r="G181" s="109"/>
      <c r="H181" s="109"/>
      <c r="I181" s="109" t="s">
        <v>178</v>
      </c>
      <c r="J181" s="109"/>
      <c r="K181" s="109"/>
      <c r="L181" s="15"/>
      <c r="M181" s="15"/>
      <c r="N181" s="15"/>
      <c r="O181" s="15"/>
      <c r="P181" s="15"/>
    </row>
    <row r="182" spans="1:16">
      <c r="A182" s="47" t="s">
        <v>107</v>
      </c>
      <c r="B182" s="48" t="s">
        <v>39</v>
      </c>
      <c r="C182" s="124">
        <v>3</v>
      </c>
      <c r="D182" s="6">
        <v>0.3</v>
      </c>
      <c r="E182" s="109"/>
      <c r="F182" s="109"/>
      <c r="G182" s="109"/>
      <c r="H182" s="109"/>
      <c r="I182" s="109" t="s">
        <v>238</v>
      </c>
      <c r="J182" s="109"/>
      <c r="K182" s="109"/>
      <c r="L182" s="15"/>
      <c r="M182" s="15"/>
      <c r="N182" s="15"/>
      <c r="O182" s="15"/>
      <c r="P182" s="15"/>
    </row>
    <row r="183" spans="1:16">
      <c r="A183" s="47" t="s">
        <v>108</v>
      </c>
      <c r="B183" s="48" t="s">
        <v>40</v>
      </c>
      <c r="C183" s="3" t="s">
        <v>113</v>
      </c>
      <c r="D183" s="6"/>
      <c r="E183" s="109"/>
      <c r="F183" s="109"/>
      <c r="G183" s="109"/>
      <c r="H183" s="109"/>
      <c r="I183" s="109">
        <v>6.8</v>
      </c>
      <c r="J183" s="109"/>
      <c r="K183" s="109"/>
      <c r="L183" s="15"/>
      <c r="M183" s="15"/>
      <c r="N183" s="15"/>
      <c r="O183" s="15"/>
      <c r="P183" s="15"/>
    </row>
    <row r="184" spans="1:16">
      <c r="A184" s="1" t="s">
        <v>109</v>
      </c>
      <c r="B184" s="2" t="s">
        <v>41</v>
      </c>
      <c r="C184" s="3" t="s">
        <v>42</v>
      </c>
      <c r="D184" s="6"/>
      <c r="E184" s="109"/>
      <c r="F184" s="15"/>
      <c r="G184" s="15"/>
      <c r="H184" s="15"/>
      <c r="I184" s="109"/>
      <c r="J184" s="15"/>
      <c r="K184" s="15"/>
      <c r="L184" s="15"/>
      <c r="M184" s="15"/>
      <c r="N184" s="15"/>
      <c r="O184" s="15"/>
      <c r="P184" s="15"/>
    </row>
    <row r="185" spans="1:16">
      <c r="A185" s="47" t="s">
        <v>110</v>
      </c>
      <c r="B185" s="48" t="s">
        <v>43</v>
      </c>
      <c r="C185" s="3" t="s">
        <v>42</v>
      </c>
      <c r="D185" s="6"/>
      <c r="E185" s="109"/>
      <c r="F185" s="15"/>
      <c r="G185" s="15"/>
      <c r="H185" s="15"/>
      <c r="I185" s="109" t="s">
        <v>236</v>
      </c>
      <c r="J185" s="15"/>
      <c r="K185" s="15"/>
      <c r="L185" s="15"/>
      <c r="M185" s="15"/>
      <c r="N185" s="15"/>
      <c r="O185" s="15"/>
      <c r="P185" s="15"/>
    </row>
    <row r="186" spans="1:16">
      <c r="A186" s="47" t="s">
        <v>111</v>
      </c>
      <c r="B186" s="48" t="s">
        <v>44</v>
      </c>
      <c r="C186" s="3" t="s">
        <v>114</v>
      </c>
      <c r="D186" s="6">
        <v>0.5</v>
      </c>
      <c r="E186" s="109"/>
      <c r="F186" s="109"/>
      <c r="G186" s="109"/>
      <c r="H186" s="109"/>
      <c r="I186" s="109">
        <v>3</v>
      </c>
      <c r="J186" s="109"/>
      <c r="K186" s="15"/>
      <c r="L186" s="15"/>
      <c r="M186" s="15"/>
      <c r="N186" s="15"/>
      <c r="O186" s="15"/>
      <c r="P186" s="15"/>
    </row>
    <row r="187" spans="1:16">
      <c r="A187" s="47" t="s">
        <v>112</v>
      </c>
      <c r="B187" s="48" t="s">
        <v>45</v>
      </c>
      <c r="C187" s="3" t="s">
        <v>115</v>
      </c>
      <c r="D187" s="6">
        <v>0.1</v>
      </c>
      <c r="E187" s="109"/>
      <c r="F187" s="109"/>
      <c r="G187" s="109"/>
      <c r="H187" s="109"/>
      <c r="I187" s="109">
        <v>1.1000000000000001</v>
      </c>
      <c r="J187" s="109"/>
      <c r="K187" s="109"/>
      <c r="L187" s="15"/>
      <c r="M187" s="15"/>
      <c r="N187" s="15"/>
      <c r="O187" s="15"/>
      <c r="P187" s="15"/>
    </row>
    <row r="188" spans="1:16">
      <c r="A188" s="1"/>
      <c r="B188" s="2" t="s">
        <v>61</v>
      </c>
      <c r="C188" s="2"/>
      <c r="D188" s="6"/>
      <c r="E188" s="109" t="s">
        <v>256</v>
      </c>
      <c r="F188" s="109" t="s">
        <v>254</v>
      </c>
      <c r="G188" s="109" t="s">
        <v>254</v>
      </c>
      <c r="H188" s="109" t="s">
        <v>254</v>
      </c>
      <c r="I188" s="109" t="s">
        <v>310</v>
      </c>
      <c r="J188" s="109" t="s">
        <v>310</v>
      </c>
      <c r="K188" s="109" t="s">
        <v>310</v>
      </c>
      <c r="L188" s="109" t="s">
        <v>310</v>
      </c>
      <c r="M188" s="109" t="s">
        <v>310</v>
      </c>
      <c r="N188" s="15" t="s">
        <v>310</v>
      </c>
      <c r="O188" s="15" t="s">
        <v>310</v>
      </c>
      <c r="P188" s="15" t="s">
        <v>310</v>
      </c>
    </row>
    <row r="189" spans="1:16">
      <c r="A189" s="36"/>
      <c r="B189" s="37"/>
      <c r="C189" s="37"/>
      <c r="D189" s="38"/>
      <c r="E189" s="116"/>
      <c r="F189" s="39"/>
      <c r="G189" s="40"/>
      <c r="H189" s="40"/>
      <c r="I189" s="40"/>
      <c r="J189" s="40"/>
      <c r="K189" s="40"/>
      <c r="L189" s="40"/>
      <c r="M189" s="40"/>
      <c r="N189" s="40"/>
      <c r="O189" s="40"/>
      <c r="P189" s="103"/>
    </row>
    <row r="190" spans="1:16">
      <c r="A190" s="1"/>
      <c r="B190" s="2" t="s">
        <v>262</v>
      </c>
      <c r="C190" s="4"/>
      <c r="D190" s="6"/>
      <c r="E190" s="96"/>
      <c r="F190" s="17"/>
      <c r="G190" s="17"/>
      <c r="H190" s="17"/>
      <c r="I190" s="17">
        <v>0</v>
      </c>
      <c r="J190" s="17"/>
      <c r="K190" s="17"/>
      <c r="L190" s="17"/>
      <c r="M190" s="17"/>
      <c r="N190" s="17"/>
      <c r="O190" s="17"/>
      <c r="P190" s="17"/>
    </row>
    <row r="191" spans="1:16">
      <c r="A191" s="1"/>
      <c r="B191" s="2" t="s">
        <v>263</v>
      </c>
      <c r="C191" s="4"/>
      <c r="D191" s="6"/>
      <c r="E191" s="6"/>
      <c r="F191" s="17"/>
      <c r="G191" s="17"/>
      <c r="H191" s="17"/>
      <c r="I191" s="109" t="s">
        <v>317</v>
      </c>
      <c r="J191" s="109"/>
      <c r="K191" s="17"/>
      <c r="L191" s="17"/>
      <c r="M191" s="17"/>
      <c r="N191" s="17"/>
      <c r="O191" s="17"/>
      <c r="P191" s="17"/>
    </row>
    <row r="192" spans="1:16">
      <c r="A192" s="1"/>
      <c r="B192" s="2" t="s">
        <v>264</v>
      </c>
      <c r="C192" s="4"/>
      <c r="D192" s="6"/>
      <c r="E192" s="96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</row>
    <row r="193" spans="1:16">
      <c r="A193" s="1"/>
      <c r="B193" s="2" t="s">
        <v>265</v>
      </c>
      <c r="C193" s="4"/>
      <c r="D193" s="6"/>
      <c r="E193" s="96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1:16">
      <c r="A194" s="1"/>
      <c r="B194" s="2" t="s">
        <v>243</v>
      </c>
      <c r="C194" s="4" t="s">
        <v>261</v>
      </c>
      <c r="D194" s="6"/>
      <c r="E194" s="96"/>
      <c r="F194" s="17"/>
      <c r="G194" s="17"/>
      <c r="H194" s="17"/>
      <c r="I194" s="15" t="s">
        <v>299</v>
      </c>
      <c r="J194" s="17"/>
      <c r="K194" s="17"/>
      <c r="L194" s="17"/>
      <c r="M194" s="17"/>
      <c r="N194" s="17"/>
      <c r="O194" s="17"/>
      <c r="P194" s="17"/>
    </row>
    <row r="195" spans="1:16">
      <c r="A195" s="36"/>
      <c r="B195" s="37"/>
      <c r="C195" s="41"/>
      <c r="D195" s="38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</row>
    <row r="196" spans="1:16">
      <c r="A196" s="7"/>
      <c r="B196" s="60" t="s">
        <v>138</v>
      </c>
      <c r="C196" s="57"/>
      <c r="E196" s="35">
        <f>E129</f>
        <v>45398</v>
      </c>
      <c r="F196" s="35">
        <f t="shared" ref="F196:M196" si="11">F129</f>
        <v>45433</v>
      </c>
      <c r="G196" s="35">
        <f t="shared" si="11"/>
        <v>45461</v>
      </c>
      <c r="H196" s="35">
        <f t="shared" si="11"/>
        <v>45496</v>
      </c>
      <c r="I196" s="35">
        <f t="shared" si="11"/>
        <v>45531</v>
      </c>
      <c r="J196" s="35">
        <f t="shared" si="11"/>
        <v>45553</v>
      </c>
      <c r="K196" s="35">
        <f t="shared" si="11"/>
        <v>45582</v>
      </c>
      <c r="L196" s="35">
        <f t="shared" si="11"/>
        <v>45615</v>
      </c>
      <c r="M196" s="35">
        <f t="shared" si="11"/>
        <v>46008</v>
      </c>
      <c r="N196" s="35">
        <v>45678</v>
      </c>
      <c r="O196" s="35">
        <v>45706</v>
      </c>
      <c r="P196" s="35">
        <v>45734</v>
      </c>
    </row>
    <row r="197" spans="1:16">
      <c r="A197" s="1"/>
      <c r="B197" s="24" t="s">
        <v>48</v>
      </c>
      <c r="C197" s="25" t="s">
        <v>234</v>
      </c>
      <c r="D197" s="58" t="s">
        <v>161</v>
      </c>
      <c r="E197" s="27" t="s">
        <v>257</v>
      </c>
      <c r="F197" s="27" t="s">
        <v>278</v>
      </c>
      <c r="G197" s="27" t="s">
        <v>287</v>
      </c>
      <c r="H197" s="25" t="s">
        <v>289</v>
      </c>
      <c r="I197" s="64" t="s">
        <v>315</v>
      </c>
      <c r="J197" s="64" t="s">
        <v>320</v>
      </c>
      <c r="K197" s="64" t="s">
        <v>328</v>
      </c>
      <c r="L197" s="64" t="s">
        <v>140</v>
      </c>
      <c r="M197" s="64" t="s">
        <v>140</v>
      </c>
      <c r="N197" s="27" t="s">
        <v>329</v>
      </c>
      <c r="O197" s="27" t="s">
        <v>329</v>
      </c>
      <c r="P197" s="27" t="s">
        <v>329</v>
      </c>
    </row>
    <row r="198" spans="1:16">
      <c r="A198" s="1"/>
      <c r="B198" s="18" t="s">
        <v>50</v>
      </c>
      <c r="C198" s="19" t="s">
        <v>51</v>
      </c>
      <c r="D198" s="18"/>
      <c r="E198" s="31">
        <v>18.8</v>
      </c>
      <c r="F198" s="31">
        <v>21.8</v>
      </c>
      <c r="G198" s="31">
        <v>19.5</v>
      </c>
      <c r="H198" s="31">
        <v>31.8</v>
      </c>
      <c r="I198" s="65">
        <v>29.5</v>
      </c>
      <c r="J198" s="65">
        <v>28.9</v>
      </c>
      <c r="K198" s="65">
        <v>19.8</v>
      </c>
      <c r="L198" s="31">
        <v>7.5</v>
      </c>
      <c r="M198" s="31">
        <v>5</v>
      </c>
      <c r="N198" s="31">
        <v>5.9</v>
      </c>
      <c r="O198" s="31">
        <v>-0.8</v>
      </c>
      <c r="P198" s="31">
        <v>5.8</v>
      </c>
    </row>
    <row r="199" spans="1:16">
      <c r="A199" s="1"/>
      <c r="B199" s="21" t="s">
        <v>52</v>
      </c>
      <c r="C199" s="22" t="s">
        <v>51</v>
      </c>
      <c r="D199" s="23"/>
      <c r="E199" s="33">
        <v>13.4</v>
      </c>
      <c r="F199" s="33">
        <v>14.5</v>
      </c>
      <c r="G199" s="33">
        <v>15.3</v>
      </c>
      <c r="H199" s="33">
        <v>14.9</v>
      </c>
      <c r="I199" s="66">
        <v>14.5</v>
      </c>
      <c r="J199" s="66">
        <v>14.3</v>
      </c>
      <c r="K199" s="66">
        <v>14</v>
      </c>
      <c r="L199" s="33">
        <v>14.5</v>
      </c>
      <c r="M199" s="33">
        <v>13</v>
      </c>
      <c r="N199" s="33">
        <v>14.5</v>
      </c>
      <c r="O199" s="33">
        <v>13</v>
      </c>
      <c r="P199" s="33">
        <v>13.4</v>
      </c>
    </row>
    <row r="200" spans="1:16">
      <c r="A200" s="1"/>
      <c r="B200" s="6" t="s">
        <v>137</v>
      </c>
      <c r="C200" s="6"/>
      <c r="D200" s="6"/>
      <c r="E200" s="35" t="str">
        <f>E133</f>
        <v>曇</v>
      </c>
      <c r="F200" s="35" t="str">
        <f t="shared" ref="F200:M200" si="12">F133</f>
        <v>晴</v>
      </c>
      <c r="G200" s="35" t="str">
        <f t="shared" si="12"/>
        <v>雨</v>
      </c>
      <c r="H200" s="35" t="str">
        <f t="shared" si="12"/>
        <v>晴</v>
      </c>
      <c r="I200" s="35" t="s">
        <v>316</v>
      </c>
      <c r="J200" s="35" t="str">
        <f t="shared" si="12"/>
        <v>晴</v>
      </c>
      <c r="K200" s="35" t="str">
        <f t="shared" si="12"/>
        <v>晴</v>
      </c>
      <c r="L200" s="35" t="str">
        <f t="shared" si="12"/>
        <v>晴</v>
      </c>
      <c r="M200" s="35" t="str">
        <f t="shared" si="12"/>
        <v>晴</v>
      </c>
      <c r="N200" s="35" t="s">
        <v>330</v>
      </c>
      <c r="O200" s="35" t="s">
        <v>330</v>
      </c>
      <c r="P200" s="35" t="s">
        <v>321</v>
      </c>
    </row>
    <row r="202" spans="1:16">
      <c r="K202" s="110"/>
    </row>
    <row r="203" spans="1:16">
      <c r="K203" s="110"/>
    </row>
    <row r="204" spans="1:16">
      <c r="N204" s="5" t="s">
        <v>231</v>
      </c>
    </row>
    <row r="205" spans="1:16">
      <c r="N205" s="5" t="s">
        <v>230</v>
      </c>
    </row>
  </sheetData>
  <mergeCells count="3">
    <mergeCell ref="A2:A3"/>
    <mergeCell ref="A68:A69"/>
    <mergeCell ref="A135:A136"/>
  </mergeCells>
  <phoneticPr fontId="1"/>
  <dataValidations count="1">
    <dataValidation imeMode="off" allowBlank="1" showInputMessage="1" showErrorMessage="1" sqref="N197:P199 E33:E48 K116:K119 K105 P61 E63:G65 P41:P60 O36:O37 L198:M199 I131:I132 J33:K58 F188:H191 I63:I65 K99:K101 K121:K124 N40:P40 K63:P65 J130:P132 E128:P128 P33:P39 E192:K193 E59:O61 E166:E190 I148:I190 K172 K166:K169 J188:J190 F36:F48 J117:J119 M33:M58 L36:L58 O55:O58 L99:P124 O49:O53 E130:G132 E197:G199 G103:G124 E99:E123 D121 I6:I13 H121:H124 H166:H168 H99:H102 E194:P194 K107:K109 J184:K186 I72:I123 K188:K191 N33:N39 E125:P127 E195:P195 E49:F58 F121:F124 G33:H58 F117:F119 I139:I146 H117:H119 I15:I58 J121:J123 F184:H186 N41:N58 L166:P193" xr:uid="{00000000-0002-0000-0200-000000000000}"/>
  </dataValidations>
  <printOptions horizontalCentered="1" verticalCentered="1"/>
  <pageMargins left="0.70866141732283472" right="0.70866141732283472" top="0.35433070866141736" bottom="0.15748031496062992" header="0.31496062992125984" footer="0.31496062992125984"/>
  <pageSetup paperSize="8" scale="88" fitToHeight="3" orientation="landscape" r:id="rId1"/>
  <rowBreaks count="2" manualBreakCount="2">
    <brk id="66" max="15" man="1"/>
    <brk id="133" max="15" man="1"/>
  </rowBreaks>
  <ignoredErrors>
    <ignoredError sqref="A4:A117 A128:A187 A118:A126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Y133"/>
  <sheetViews>
    <sheetView view="pageBreakPreview" zoomScale="85" zoomScaleNormal="100" zoomScaleSheetLayoutView="85" workbookViewId="0">
      <pane xSplit="4" ySplit="3" topLeftCell="M43" activePane="bottomRight" state="frozen"/>
      <selection pane="topRight" activeCell="E1" sqref="E1"/>
      <selection pane="bottomLeft" activeCell="A4" sqref="A4"/>
      <selection pane="bottomRight" activeCell="P58" sqref="P58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6" width="9.5" style="5" customWidth="1"/>
    <col min="7" max="7" width="9.5" style="98" customWidth="1"/>
    <col min="8" max="16" width="9.5" style="5" customWidth="1"/>
    <col min="17" max="16384" width="9" style="5"/>
  </cols>
  <sheetData>
    <row r="1" spans="1:16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96">
        <v>7</v>
      </c>
      <c r="H1" s="96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69">
        <v>14</v>
      </c>
      <c r="O1" s="7">
        <v>15</v>
      </c>
      <c r="P1" s="7">
        <v>16</v>
      </c>
    </row>
    <row r="2" spans="1:16">
      <c r="A2" s="140" t="s">
        <v>143</v>
      </c>
      <c r="B2" s="7" t="s">
        <v>147</v>
      </c>
      <c r="C2" s="7"/>
      <c r="D2" s="7" t="s">
        <v>139</v>
      </c>
      <c r="E2" s="7">
        <f>SUBTOTAL(3,E4:E54)</f>
        <v>9</v>
      </c>
      <c r="F2" s="7">
        <f t="shared" ref="F2:P2" si="0">SUBTOTAL(3,F4:F54)</f>
        <v>21</v>
      </c>
      <c r="G2" s="96">
        <f t="shared" si="0"/>
        <v>9</v>
      </c>
      <c r="H2" s="96">
        <f t="shared" si="0"/>
        <v>9</v>
      </c>
      <c r="I2" s="7">
        <f t="shared" si="0"/>
        <v>51</v>
      </c>
      <c r="J2" s="7">
        <f>SUBTOTAL(3,J4:J54)</f>
        <v>9</v>
      </c>
      <c r="K2" s="7">
        <f t="shared" si="0"/>
        <v>9</v>
      </c>
      <c r="L2" s="75">
        <f t="shared" si="0"/>
        <v>21</v>
      </c>
      <c r="M2" s="7">
        <f t="shared" si="0"/>
        <v>9</v>
      </c>
      <c r="N2" s="69">
        <f t="shared" ref="N2" si="1">SUBTOTAL(3,N4:N54)</f>
        <v>9</v>
      </c>
      <c r="O2" s="100">
        <f t="shared" si="0"/>
        <v>21</v>
      </c>
      <c r="P2" s="100">
        <f t="shared" si="0"/>
        <v>9</v>
      </c>
    </row>
    <row r="3" spans="1:16">
      <c r="A3" s="141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96" t="s">
        <v>119</v>
      </c>
      <c r="H3" s="96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138" t="s">
        <v>126</v>
      </c>
      <c r="O3" s="100" t="s">
        <v>127</v>
      </c>
      <c r="P3" s="100" t="s">
        <v>128</v>
      </c>
    </row>
    <row r="4" spans="1:16">
      <c r="A4" s="45" t="s">
        <v>62</v>
      </c>
      <c r="B4" s="46" t="s">
        <v>0</v>
      </c>
      <c r="C4" s="123">
        <v>100</v>
      </c>
      <c r="D4" s="6">
        <v>0</v>
      </c>
      <c r="E4" s="109">
        <v>0</v>
      </c>
      <c r="F4" s="109">
        <v>0</v>
      </c>
      <c r="G4" s="109">
        <v>0</v>
      </c>
      <c r="H4" s="109">
        <v>0</v>
      </c>
      <c r="I4" s="109">
        <v>0</v>
      </c>
      <c r="J4" s="109">
        <v>6</v>
      </c>
      <c r="K4" s="15">
        <v>0</v>
      </c>
      <c r="L4" s="15">
        <v>0</v>
      </c>
      <c r="M4" s="15">
        <v>0</v>
      </c>
      <c r="N4" s="109">
        <v>0</v>
      </c>
      <c r="O4" s="109">
        <v>0</v>
      </c>
      <c r="P4" s="109">
        <v>0</v>
      </c>
    </row>
    <row r="5" spans="1:16">
      <c r="A5" s="45" t="s">
        <v>63</v>
      </c>
      <c r="B5" s="46" t="s">
        <v>1</v>
      </c>
      <c r="C5" s="3" t="s">
        <v>2</v>
      </c>
      <c r="D5" s="6"/>
      <c r="E5" s="109" t="s">
        <v>197</v>
      </c>
      <c r="F5" s="109" t="s">
        <v>197</v>
      </c>
      <c r="G5" s="109" t="s">
        <v>197</v>
      </c>
      <c r="H5" s="109" t="s">
        <v>197</v>
      </c>
      <c r="I5" s="109" t="s">
        <v>197</v>
      </c>
      <c r="J5" s="109" t="s">
        <v>197</v>
      </c>
      <c r="K5" s="109" t="s">
        <v>197</v>
      </c>
      <c r="L5" s="109" t="s">
        <v>197</v>
      </c>
      <c r="M5" s="109" t="s">
        <v>197</v>
      </c>
      <c r="N5" s="109" t="s">
        <v>197</v>
      </c>
      <c r="O5" s="109" t="s">
        <v>197</v>
      </c>
      <c r="P5" s="109" t="s">
        <v>197</v>
      </c>
    </row>
    <row r="6" spans="1:16">
      <c r="A6" s="1" t="s">
        <v>64</v>
      </c>
      <c r="B6" s="2" t="s">
        <v>3</v>
      </c>
      <c r="C6" s="125">
        <v>3.0000000000000001E-3</v>
      </c>
      <c r="D6" s="6">
        <v>2.9999999999999997E-4</v>
      </c>
      <c r="E6" s="109"/>
      <c r="F6" s="109"/>
      <c r="G6" s="109"/>
      <c r="H6" s="109"/>
      <c r="I6" s="109" t="s">
        <v>167</v>
      </c>
      <c r="J6" s="109"/>
      <c r="K6" s="15"/>
      <c r="L6" s="109"/>
      <c r="M6" s="15"/>
      <c r="N6" s="109"/>
      <c r="O6" s="109"/>
      <c r="P6" s="109"/>
    </row>
    <row r="7" spans="1:16">
      <c r="A7" s="1" t="s">
        <v>65</v>
      </c>
      <c r="B7" s="2" t="s">
        <v>4</v>
      </c>
      <c r="C7" s="126">
        <v>5.0000000000000001E-4</v>
      </c>
      <c r="D7" s="6">
        <v>5.0000000000000002E-5</v>
      </c>
      <c r="E7" s="109"/>
      <c r="F7" s="109"/>
      <c r="G7" s="109"/>
      <c r="H7" s="109"/>
      <c r="I7" s="109" t="s">
        <v>168</v>
      </c>
      <c r="J7" s="109"/>
      <c r="K7" s="15"/>
      <c r="L7" s="109"/>
      <c r="M7" s="15"/>
      <c r="N7" s="109"/>
      <c r="O7" s="109"/>
      <c r="P7" s="109"/>
    </row>
    <row r="8" spans="1:16">
      <c r="A8" s="1" t="s">
        <v>66</v>
      </c>
      <c r="B8" s="2" t="s">
        <v>5</v>
      </c>
      <c r="C8" s="127">
        <v>0.01</v>
      </c>
      <c r="D8" s="6">
        <v>1E-3</v>
      </c>
      <c r="E8" s="109"/>
      <c r="F8" s="109"/>
      <c r="G8" s="109"/>
      <c r="H8" s="109"/>
      <c r="I8" s="109" t="s">
        <v>273</v>
      </c>
      <c r="J8" s="109"/>
      <c r="K8" s="15"/>
      <c r="L8" s="109"/>
      <c r="M8" s="15"/>
      <c r="N8" s="109"/>
      <c r="O8" s="109"/>
      <c r="P8" s="109"/>
    </row>
    <row r="9" spans="1:16">
      <c r="A9" s="1" t="s">
        <v>67</v>
      </c>
      <c r="B9" s="2" t="s">
        <v>6</v>
      </c>
      <c r="C9" s="127">
        <v>0.01</v>
      </c>
      <c r="D9" s="6">
        <v>1E-3</v>
      </c>
      <c r="E9" s="109"/>
      <c r="F9" s="109"/>
      <c r="G9" s="109"/>
      <c r="H9" s="109"/>
      <c r="I9" s="109" t="s">
        <v>273</v>
      </c>
      <c r="J9" s="109"/>
      <c r="K9" s="15"/>
      <c r="L9" s="109"/>
      <c r="M9" s="15"/>
      <c r="N9" s="109"/>
      <c r="O9" s="109"/>
      <c r="P9" s="109"/>
    </row>
    <row r="10" spans="1:16">
      <c r="A10" s="1" t="s">
        <v>68</v>
      </c>
      <c r="B10" s="2" t="s">
        <v>7</v>
      </c>
      <c r="C10" s="127">
        <v>0.01</v>
      </c>
      <c r="D10" s="6">
        <v>1E-3</v>
      </c>
      <c r="E10" s="109"/>
      <c r="F10" s="109"/>
      <c r="G10" s="109"/>
      <c r="H10" s="109"/>
      <c r="I10" s="109" t="s">
        <v>273</v>
      </c>
      <c r="J10" s="109"/>
      <c r="K10" s="15"/>
      <c r="L10" s="109"/>
      <c r="M10" s="15"/>
      <c r="N10" s="109"/>
      <c r="O10" s="109"/>
      <c r="P10" s="109"/>
    </row>
    <row r="11" spans="1:16">
      <c r="A11" s="1" t="s">
        <v>69</v>
      </c>
      <c r="B11" s="2" t="s">
        <v>8</v>
      </c>
      <c r="C11" s="127">
        <v>0.05</v>
      </c>
      <c r="D11" s="6">
        <v>5.0000000000000001E-3</v>
      </c>
      <c r="E11" s="109"/>
      <c r="F11" s="109"/>
      <c r="G11" s="109"/>
      <c r="H11" s="109"/>
      <c r="I11" s="109" t="s">
        <v>173</v>
      </c>
      <c r="J11" s="109"/>
      <c r="K11" s="15"/>
      <c r="L11" s="109"/>
      <c r="M11" s="15"/>
      <c r="N11" s="109"/>
      <c r="O11" s="109"/>
      <c r="P11" s="109"/>
    </row>
    <row r="12" spans="1:16">
      <c r="A12" s="1" t="s">
        <v>70</v>
      </c>
      <c r="B12" s="2" t="s">
        <v>9</v>
      </c>
      <c r="C12" s="127">
        <v>0.04</v>
      </c>
      <c r="D12" s="6">
        <v>4.0000000000000001E-3</v>
      </c>
      <c r="E12" s="109"/>
      <c r="F12" s="109"/>
      <c r="G12" s="109"/>
      <c r="H12" s="109"/>
      <c r="I12" s="109" t="s">
        <v>290</v>
      </c>
      <c r="J12" s="109"/>
      <c r="K12" s="15"/>
      <c r="L12" s="109"/>
      <c r="M12" s="15"/>
      <c r="N12" s="109"/>
      <c r="O12" s="109"/>
      <c r="P12" s="109"/>
    </row>
    <row r="13" spans="1:16">
      <c r="A13" s="45" t="s">
        <v>71</v>
      </c>
      <c r="B13" s="46" t="s">
        <v>10</v>
      </c>
      <c r="C13" s="127">
        <v>0.01</v>
      </c>
      <c r="D13" s="6">
        <v>1E-3</v>
      </c>
      <c r="E13" s="109"/>
      <c r="F13" s="109" t="s">
        <v>279</v>
      </c>
      <c r="G13" s="109"/>
      <c r="H13" s="109"/>
      <c r="I13" s="109" t="s">
        <v>273</v>
      </c>
      <c r="J13" s="109"/>
      <c r="K13" s="15"/>
      <c r="L13" s="109" t="s">
        <v>273</v>
      </c>
      <c r="M13" s="15"/>
      <c r="N13" s="109"/>
      <c r="O13" s="109" t="s">
        <v>273</v>
      </c>
      <c r="P13" s="109"/>
    </row>
    <row r="14" spans="1:16">
      <c r="A14" s="1" t="s">
        <v>72</v>
      </c>
      <c r="B14" s="2" t="s">
        <v>11</v>
      </c>
      <c r="C14" s="124">
        <v>10</v>
      </c>
      <c r="D14" s="6">
        <v>0.02</v>
      </c>
      <c r="E14" s="109"/>
      <c r="F14" s="109"/>
      <c r="G14" s="109"/>
      <c r="H14" s="109"/>
      <c r="I14" s="109">
        <v>0.54</v>
      </c>
      <c r="J14" s="109"/>
      <c r="K14" s="15"/>
      <c r="L14" s="109"/>
      <c r="M14" s="15"/>
      <c r="N14" s="109"/>
      <c r="O14" s="109"/>
      <c r="P14" s="109"/>
    </row>
    <row r="15" spans="1:16">
      <c r="A15" s="1" t="s">
        <v>73</v>
      </c>
      <c r="B15" s="2" t="s">
        <v>12</v>
      </c>
      <c r="C15" s="128">
        <v>0.8</v>
      </c>
      <c r="D15" s="6">
        <v>0.08</v>
      </c>
      <c r="E15" s="115"/>
      <c r="F15" s="115"/>
      <c r="G15" s="115"/>
      <c r="H15" s="115"/>
      <c r="I15" s="109" t="s">
        <v>170</v>
      </c>
      <c r="J15" s="115"/>
      <c r="K15" s="29"/>
      <c r="L15" s="109"/>
      <c r="M15" s="29"/>
      <c r="N15" s="115"/>
      <c r="O15" s="109"/>
      <c r="P15" s="115"/>
    </row>
    <row r="16" spans="1:16">
      <c r="A16" s="1" t="s">
        <v>74</v>
      </c>
      <c r="B16" s="2" t="s">
        <v>13</v>
      </c>
      <c r="C16" s="128">
        <v>1</v>
      </c>
      <c r="D16" s="6">
        <v>0.1</v>
      </c>
      <c r="E16" s="109"/>
      <c r="F16" s="109"/>
      <c r="G16" s="109"/>
      <c r="H16" s="109"/>
      <c r="I16" s="109" t="s">
        <v>171</v>
      </c>
      <c r="J16" s="109"/>
      <c r="K16" s="15"/>
      <c r="L16" s="109"/>
      <c r="M16" s="15"/>
      <c r="N16" s="109"/>
      <c r="O16" s="109"/>
      <c r="P16" s="109"/>
    </row>
    <row r="17" spans="1:16">
      <c r="A17" s="1" t="s">
        <v>75</v>
      </c>
      <c r="B17" s="2" t="s">
        <v>14</v>
      </c>
      <c r="C17" s="125">
        <v>2E-3</v>
      </c>
      <c r="D17" s="6">
        <v>2.0000000000000001E-4</v>
      </c>
      <c r="E17" s="109"/>
      <c r="F17" s="109"/>
      <c r="G17" s="109"/>
      <c r="H17" s="109"/>
      <c r="I17" s="109" t="s">
        <v>291</v>
      </c>
      <c r="J17" s="109"/>
      <c r="K17" s="15"/>
      <c r="L17" s="109"/>
      <c r="M17" s="15"/>
      <c r="N17" s="109"/>
      <c r="O17" s="109"/>
      <c r="P17" s="109"/>
    </row>
    <row r="18" spans="1:16">
      <c r="A18" s="1" t="s">
        <v>76</v>
      </c>
      <c r="B18" s="2" t="s">
        <v>15</v>
      </c>
      <c r="C18" s="127">
        <v>0.05</v>
      </c>
      <c r="D18" s="6">
        <v>5.0000000000000001E-3</v>
      </c>
      <c r="E18" s="109"/>
      <c r="F18" s="109"/>
      <c r="G18" s="109"/>
      <c r="H18" s="109"/>
      <c r="I18" s="109" t="s">
        <v>252</v>
      </c>
      <c r="J18" s="109"/>
      <c r="K18" s="15"/>
      <c r="L18" s="109"/>
      <c r="M18" s="15"/>
      <c r="N18" s="109"/>
      <c r="O18" s="109"/>
      <c r="P18" s="109"/>
    </row>
    <row r="19" spans="1:16">
      <c r="A19" s="1" t="s">
        <v>77</v>
      </c>
      <c r="B19" s="2" t="s">
        <v>16</v>
      </c>
      <c r="C19" s="127">
        <v>0.04</v>
      </c>
      <c r="D19" s="6">
        <v>4.0000000000000001E-3</v>
      </c>
      <c r="E19" s="109"/>
      <c r="F19" s="109"/>
      <c r="G19" s="109"/>
      <c r="H19" s="109"/>
      <c r="I19" s="109" t="s">
        <v>290</v>
      </c>
      <c r="J19" s="109"/>
      <c r="K19" s="15"/>
      <c r="L19" s="109"/>
      <c r="M19" s="15"/>
      <c r="N19" s="109"/>
      <c r="O19" s="109"/>
      <c r="P19" s="109"/>
    </row>
    <row r="20" spans="1:16">
      <c r="A20" s="1" t="s">
        <v>78</v>
      </c>
      <c r="B20" s="2" t="s">
        <v>17</v>
      </c>
      <c r="C20" s="127">
        <v>0.02</v>
      </c>
      <c r="D20" s="6">
        <v>2E-3</v>
      </c>
      <c r="E20" s="109"/>
      <c r="F20" s="109"/>
      <c r="G20" s="109"/>
      <c r="H20" s="109"/>
      <c r="I20" s="109" t="s">
        <v>173</v>
      </c>
      <c r="J20" s="109"/>
      <c r="K20" s="15"/>
      <c r="L20" s="109"/>
      <c r="M20" s="15"/>
      <c r="N20" s="109"/>
      <c r="O20" s="109"/>
      <c r="P20" s="109"/>
    </row>
    <row r="21" spans="1:16">
      <c r="A21" s="1" t="s">
        <v>79</v>
      </c>
      <c r="B21" s="2" t="s">
        <v>53</v>
      </c>
      <c r="C21" s="127">
        <v>0.01</v>
      </c>
      <c r="D21" s="6">
        <v>1E-3</v>
      </c>
      <c r="E21" s="109"/>
      <c r="F21" s="109"/>
      <c r="G21" s="109"/>
      <c r="H21" s="109"/>
      <c r="I21" s="109" t="s">
        <v>273</v>
      </c>
      <c r="J21" s="109"/>
      <c r="K21" s="15"/>
      <c r="L21" s="109"/>
      <c r="M21" s="15"/>
      <c r="N21" s="109"/>
      <c r="O21" s="109"/>
      <c r="P21" s="109"/>
    </row>
    <row r="22" spans="1:16">
      <c r="A22" s="1" t="s">
        <v>80</v>
      </c>
      <c r="B22" s="2" t="s">
        <v>54</v>
      </c>
      <c r="C22" s="127">
        <v>0.01</v>
      </c>
      <c r="D22" s="6">
        <v>1E-3</v>
      </c>
      <c r="E22" s="109"/>
      <c r="F22" s="109"/>
      <c r="G22" s="109"/>
      <c r="H22" s="109"/>
      <c r="I22" s="109" t="s">
        <v>273</v>
      </c>
      <c r="J22" s="109"/>
      <c r="K22" s="15"/>
      <c r="L22" s="109"/>
      <c r="M22" s="15"/>
      <c r="N22" s="109"/>
      <c r="O22" s="109"/>
      <c r="P22" s="109"/>
    </row>
    <row r="23" spans="1:16">
      <c r="A23" s="1" t="s">
        <v>81</v>
      </c>
      <c r="B23" s="2" t="s">
        <v>55</v>
      </c>
      <c r="C23" s="127">
        <v>0.01</v>
      </c>
      <c r="D23" s="6">
        <v>1E-3</v>
      </c>
      <c r="E23" s="109"/>
      <c r="F23" s="109"/>
      <c r="G23" s="109"/>
      <c r="H23" s="109"/>
      <c r="I23" s="109" t="s">
        <v>273</v>
      </c>
      <c r="J23" s="109"/>
      <c r="K23" s="15"/>
      <c r="L23" s="109"/>
      <c r="M23" s="15"/>
      <c r="N23" s="109"/>
      <c r="O23" s="109"/>
      <c r="P23" s="109"/>
    </row>
    <row r="24" spans="1:16">
      <c r="A24" s="45" t="s">
        <v>82</v>
      </c>
      <c r="B24" s="46" t="s">
        <v>18</v>
      </c>
      <c r="C24" s="128">
        <v>0.6</v>
      </c>
      <c r="D24" s="6">
        <v>0.06</v>
      </c>
      <c r="E24" s="109"/>
      <c r="F24" s="109" t="s">
        <v>200</v>
      </c>
      <c r="G24" s="109"/>
      <c r="H24" s="109"/>
      <c r="I24" s="109">
        <v>0.08</v>
      </c>
      <c r="J24" s="109"/>
      <c r="K24" s="15"/>
      <c r="L24" s="109" t="s">
        <v>200</v>
      </c>
      <c r="M24" s="15"/>
      <c r="N24" s="109"/>
      <c r="O24" s="109" t="s">
        <v>200</v>
      </c>
      <c r="P24" s="109"/>
    </row>
    <row r="25" spans="1:16">
      <c r="A25" s="45" t="s">
        <v>83</v>
      </c>
      <c r="B25" s="46" t="s">
        <v>19</v>
      </c>
      <c r="C25" s="127">
        <v>0.02</v>
      </c>
      <c r="D25" s="6">
        <v>2E-3</v>
      </c>
      <c r="E25" s="109"/>
      <c r="F25" s="109" t="s">
        <v>173</v>
      </c>
      <c r="G25" s="109"/>
      <c r="H25" s="109"/>
      <c r="I25" s="109" t="s">
        <v>173</v>
      </c>
      <c r="J25" s="109"/>
      <c r="K25" s="15"/>
      <c r="L25" s="109" t="s">
        <v>173</v>
      </c>
      <c r="M25" s="15"/>
      <c r="N25" s="109"/>
      <c r="O25" s="109" t="s">
        <v>173</v>
      </c>
      <c r="P25" s="109"/>
    </row>
    <row r="26" spans="1:16">
      <c r="A26" s="45" t="s">
        <v>84</v>
      </c>
      <c r="B26" s="46" t="s">
        <v>20</v>
      </c>
      <c r="C26" s="127">
        <v>0.06</v>
      </c>
      <c r="D26" s="6">
        <v>1E-3</v>
      </c>
      <c r="E26" s="109"/>
      <c r="F26" s="109">
        <v>1.4E-2</v>
      </c>
      <c r="G26" s="109"/>
      <c r="H26" s="109"/>
      <c r="I26" s="109">
        <v>4.2999999999999997E-2</v>
      </c>
      <c r="J26" s="109"/>
      <c r="K26" s="15"/>
      <c r="L26" s="109">
        <v>1.4E-2</v>
      </c>
      <c r="M26" s="15"/>
      <c r="N26" s="109"/>
      <c r="O26" s="109">
        <v>6.0000000000000001E-3</v>
      </c>
      <c r="P26" s="109"/>
    </row>
    <row r="27" spans="1:16">
      <c r="A27" s="45" t="s">
        <v>85</v>
      </c>
      <c r="B27" s="46" t="s">
        <v>21</v>
      </c>
      <c r="C27" s="127">
        <v>0.03</v>
      </c>
      <c r="D27" s="6">
        <v>3.0000000000000001E-3</v>
      </c>
      <c r="E27" s="109"/>
      <c r="F27" s="109">
        <v>0.01</v>
      </c>
      <c r="G27" s="109"/>
      <c r="H27" s="109"/>
      <c r="I27" s="109">
        <v>1.4E-2</v>
      </c>
      <c r="J27" s="109"/>
      <c r="K27" s="15"/>
      <c r="L27" s="109">
        <v>8.0000000000000002E-3</v>
      </c>
      <c r="M27" s="15"/>
      <c r="N27" s="109"/>
      <c r="O27" s="109">
        <v>3.0000000000000001E-3</v>
      </c>
      <c r="P27" s="109"/>
    </row>
    <row r="28" spans="1:16">
      <c r="A28" s="45" t="s">
        <v>86</v>
      </c>
      <c r="B28" s="46" t="s">
        <v>56</v>
      </c>
      <c r="C28" s="128">
        <v>0.1</v>
      </c>
      <c r="D28" s="6">
        <v>1E-3</v>
      </c>
      <c r="E28" s="109"/>
      <c r="F28" s="109" t="s">
        <v>279</v>
      </c>
      <c r="G28" s="109"/>
      <c r="H28" s="109"/>
      <c r="I28" s="109" t="s">
        <v>273</v>
      </c>
      <c r="J28" s="109"/>
      <c r="K28" s="15"/>
      <c r="L28" s="109" t="s">
        <v>273</v>
      </c>
      <c r="M28" s="15"/>
      <c r="N28" s="109"/>
      <c r="O28" s="109" t="s">
        <v>273</v>
      </c>
      <c r="P28" s="109"/>
    </row>
    <row r="29" spans="1:16">
      <c r="A29" s="45" t="s">
        <v>87</v>
      </c>
      <c r="B29" s="46" t="s">
        <v>22</v>
      </c>
      <c r="C29" s="127">
        <v>0.01</v>
      </c>
      <c r="D29" s="6">
        <v>1E-3</v>
      </c>
      <c r="E29" s="109"/>
      <c r="F29" s="109" t="s">
        <v>279</v>
      </c>
      <c r="G29" s="109"/>
      <c r="H29" s="109"/>
      <c r="I29" s="109" t="s">
        <v>273</v>
      </c>
      <c r="J29" s="109"/>
      <c r="K29" s="15"/>
      <c r="L29" s="109" t="s">
        <v>273</v>
      </c>
      <c r="M29" s="15"/>
      <c r="N29" s="109"/>
      <c r="O29" s="109" t="s">
        <v>273</v>
      </c>
      <c r="P29" s="109"/>
    </row>
    <row r="30" spans="1:16">
      <c r="A30" s="45" t="s">
        <v>88</v>
      </c>
      <c r="B30" s="46" t="s">
        <v>23</v>
      </c>
      <c r="C30" s="128">
        <v>0.1</v>
      </c>
      <c r="D30" s="6">
        <v>1E-3</v>
      </c>
      <c r="E30" s="109"/>
      <c r="F30" s="109">
        <v>1.6E-2</v>
      </c>
      <c r="G30" s="109"/>
      <c r="H30" s="109"/>
      <c r="I30" s="109">
        <v>4.8000000000000001E-2</v>
      </c>
      <c r="J30" s="109"/>
      <c r="K30" s="15"/>
      <c r="L30" s="109">
        <v>1.6E-2</v>
      </c>
      <c r="M30" s="15"/>
      <c r="N30" s="109"/>
      <c r="O30" s="109">
        <v>8.0000000000000002E-3</v>
      </c>
      <c r="P30" s="109"/>
    </row>
    <row r="31" spans="1:16">
      <c r="A31" s="45" t="s">
        <v>89</v>
      </c>
      <c r="B31" s="46" t="s">
        <v>24</v>
      </c>
      <c r="C31" s="127">
        <v>0.03</v>
      </c>
      <c r="D31" s="6">
        <v>3.0000000000000001E-3</v>
      </c>
      <c r="E31" s="109"/>
      <c r="F31" s="109">
        <v>1.0999999999999999E-2</v>
      </c>
      <c r="G31" s="109"/>
      <c r="H31" s="109"/>
      <c r="I31" s="109">
        <v>2.7E-2</v>
      </c>
      <c r="J31" s="109"/>
      <c r="K31" s="15"/>
      <c r="L31" s="109">
        <v>1.4E-2</v>
      </c>
      <c r="M31" s="15"/>
      <c r="N31" s="109"/>
      <c r="O31" s="109">
        <v>5.0000000000000001E-3</v>
      </c>
      <c r="P31" s="109"/>
    </row>
    <row r="32" spans="1:16">
      <c r="A32" s="45" t="s">
        <v>90</v>
      </c>
      <c r="B32" s="46" t="s">
        <v>57</v>
      </c>
      <c r="C32" s="127">
        <v>0.03</v>
      </c>
      <c r="D32" s="6">
        <v>1E-3</v>
      </c>
      <c r="E32" s="109"/>
      <c r="F32" s="109">
        <v>2E-3</v>
      </c>
      <c r="G32" s="109"/>
      <c r="H32" s="109"/>
      <c r="I32" s="109">
        <v>5.0000000000000001E-3</v>
      </c>
      <c r="J32" s="109"/>
      <c r="K32" s="15"/>
      <c r="L32" s="109">
        <v>2E-3</v>
      </c>
      <c r="M32" s="15"/>
      <c r="N32" s="109"/>
      <c r="O32" s="109">
        <v>2E-3</v>
      </c>
      <c r="P32" s="109"/>
    </row>
    <row r="33" spans="1:16">
      <c r="A33" s="45" t="s">
        <v>91</v>
      </c>
      <c r="B33" s="46" t="s">
        <v>58</v>
      </c>
      <c r="C33" s="127">
        <v>0.09</v>
      </c>
      <c r="D33" s="6">
        <v>1E-3</v>
      </c>
      <c r="E33" s="109"/>
      <c r="F33" s="109" t="s">
        <v>279</v>
      </c>
      <c r="G33" s="109"/>
      <c r="H33" s="109"/>
      <c r="I33" s="109" t="s">
        <v>273</v>
      </c>
      <c r="J33" s="109"/>
      <c r="K33" s="15"/>
      <c r="L33" s="109" t="s">
        <v>273</v>
      </c>
      <c r="M33" s="15"/>
      <c r="N33" s="109"/>
      <c r="O33" s="109" t="s">
        <v>273</v>
      </c>
      <c r="P33" s="109"/>
    </row>
    <row r="34" spans="1:16">
      <c r="A34" s="45" t="s">
        <v>92</v>
      </c>
      <c r="B34" s="46" t="s">
        <v>25</v>
      </c>
      <c r="C34" s="127">
        <v>0.08</v>
      </c>
      <c r="D34" s="6">
        <v>8.0000000000000002E-3</v>
      </c>
      <c r="E34" s="109"/>
      <c r="F34" s="109" t="s">
        <v>280</v>
      </c>
      <c r="G34" s="109"/>
      <c r="H34" s="109"/>
      <c r="I34" s="109" t="s">
        <v>277</v>
      </c>
      <c r="J34" s="109"/>
      <c r="K34" s="15"/>
      <c r="L34" s="109" t="s">
        <v>277</v>
      </c>
      <c r="M34" s="15"/>
      <c r="N34" s="109"/>
      <c r="O34" s="109" t="s">
        <v>277</v>
      </c>
      <c r="P34" s="109"/>
    </row>
    <row r="35" spans="1:16">
      <c r="A35" s="1" t="s">
        <v>93</v>
      </c>
      <c r="B35" s="2" t="s">
        <v>26</v>
      </c>
      <c r="C35" s="128">
        <v>1</v>
      </c>
      <c r="D35" s="6">
        <v>0.01</v>
      </c>
      <c r="E35" s="109"/>
      <c r="F35" s="109"/>
      <c r="G35" s="109"/>
      <c r="H35" s="109"/>
      <c r="I35" s="109" t="s">
        <v>292</v>
      </c>
      <c r="J35" s="109"/>
      <c r="K35" s="15"/>
      <c r="L35" s="109"/>
      <c r="M35" s="15"/>
      <c r="N35" s="109"/>
      <c r="O35" s="109"/>
      <c r="P35" s="109"/>
    </row>
    <row r="36" spans="1:16">
      <c r="A36" s="1" t="s">
        <v>94</v>
      </c>
      <c r="B36" s="2" t="s">
        <v>27</v>
      </c>
      <c r="C36" s="128">
        <v>0.2</v>
      </c>
      <c r="D36" s="6">
        <v>0.02</v>
      </c>
      <c r="E36" s="109"/>
      <c r="F36" s="109"/>
      <c r="G36" s="109"/>
      <c r="H36" s="109"/>
      <c r="I36" s="109">
        <v>0.02</v>
      </c>
      <c r="J36" s="109"/>
      <c r="K36" s="15"/>
      <c r="L36" s="109"/>
      <c r="M36" s="15"/>
      <c r="N36" s="109"/>
      <c r="O36" s="109"/>
      <c r="P36" s="109"/>
    </row>
    <row r="37" spans="1:16">
      <c r="A37" s="1" t="s">
        <v>95</v>
      </c>
      <c r="B37" s="2" t="s">
        <v>28</v>
      </c>
      <c r="C37" s="128">
        <v>0.3</v>
      </c>
      <c r="D37" s="6">
        <v>0.03</v>
      </c>
      <c r="E37" s="109"/>
      <c r="F37" s="109"/>
      <c r="G37" s="109"/>
      <c r="H37" s="109"/>
      <c r="I37" s="109" t="s">
        <v>293</v>
      </c>
      <c r="J37" s="109"/>
      <c r="K37" s="15"/>
      <c r="L37" s="109"/>
      <c r="M37" s="15"/>
      <c r="N37" s="109"/>
      <c r="O37" s="109"/>
      <c r="P37" s="109"/>
    </row>
    <row r="38" spans="1:16">
      <c r="A38" s="1" t="s">
        <v>96</v>
      </c>
      <c r="B38" s="2" t="s">
        <v>29</v>
      </c>
      <c r="C38" s="128">
        <v>1</v>
      </c>
      <c r="D38" s="6">
        <v>0.01</v>
      </c>
      <c r="E38" s="109"/>
      <c r="F38" s="109"/>
      <c r="G38" s="109"/>
      <c r="H38" s="109"/>
      <c r="I38" s="109" t="s">
        <v>292</v>
      </c>
      <c r="J38" s="109"/>
      <c r="K38" s="15"/>
      <c r="L38" s="109"/>
      <c r="M38" s="15"/>
      <c r="N38" s="109"/>
      <c r="O38" s="109"/>
      <c r="P38" s="109"/>
    </row>
    <row r="39" spans="1:16">
      <c r="A39" s="1" t="s">
        <v>97</v>
      </c>
      <c r="B39" s="2" t="s">
        <v>30</v>
      </c>
      <c r="C39" s="124">
        <v>200</v>
      </c>
      <c r="D39" s="6">
        <v>0.1</v>
      </c>
      <c r="E39" s="109"/>
      <c r="F39" s="109"/>
      <c r="G39" s="109"/>
      <c r="H39" s="109"/>
      <c r="I39" s="109">
        <v>5.3</v>
      </c>
      <c r="J39" s="109"/>
      <c r="K39" s="15"/>
      <c r="L39" s="109"/>
      <c r="M39" s="15"/>
      <c r="N39" s="109"/>
      <c r="O39" s="109"/>
      <c r="P39" s="109"/>
    </row>
    <row r="40" spans="1:16">
      <c r="A40" s="1" t="s">
        <v>98</v>
      </c>
      <c r="B40" s="2" t="s">
        <v>31</v>
      </c>
      <c r="C40" s="127">
        <v>0.05</v>
      </c>
      <c r="D40" s="6">
        <v>5.0000000000000001E-3</v>
      </c>
      <c r="E40" s="109"/>
      <c r="F40" s="109"/>
      <c r="G40" s="109"/>
      <c r="H40" s="109"/>
      <c r="I40" s="109" t="s">
        <v>252</v>
      </c>
      <c r="J40" s="109"/>
      <c r="K40" s="15"/>
      <c r="L40" s="109"/>
      <c r="M40" s="15"/>
      <c r="N40" s="109"/>
      <c r="O40" s="109"/>
      <c r="P40" s="109"/>
    </row>
    <row r="41" spans="1:16">
      <c r="A41" s="45" t="s">
        <v>99</v>
      </c>
      <c r="B41" s="46" t="s">
        <v>32</v>
      </c>
      <c r="C41" s="124">
        <v>200</v>
      </c>
      <c r="D41" s="6">
        <v>1</v>
      </c>
      <c r="E41" s="121">
        <v>2.8</v>
      </c>
      <c r="F41" s="121">
        <v>2.7</v>
      </c>
      <c r="G41" s="121">
        <v>2.8</v>
      </c>
      <c r="H41" s="121">
        <v>3.1</v>
      </c>
      <c r="I41" s="121">
        <v>3.3</v>
      </c>
      <c r="J41" s="121">
        <v>3.1</v>
      </c>
      <c r="K41" s="34">
        <v>2.9</v>
      </c>
      <c r="L41" s="121">
        <v>2.9</v>
      </c>
      <c r="M41" s="34">
        <v>2.9</v>
      </c>
      <c r="N41" s="121">
        <v>2.8</v>
      </c>
      <c r="O41" s="109">
        <v>2.6</v>
      </c>
      <c r="P41" s="121">
        <v>2.8</v>
      </c>
    </row>
    <row r="42" spans="1:16">
      <c r="A42" s="1" t="s">
        <v>100</v>
      </c>
      <c r="B42" s="2" t="s">
        <v>33</v>
      </c>
      <c r="C42" s="124">
        <v>300</v>
      </c>
      <c r="D42" s="6">
        <v>1</v>
      </c>
      <c r="E42" s="109"/>
      <c r="F42" s="109"/>
      <c r="G42" s="109"/>
      <c r="H42" s="109"/>
      <c r="I42" s="109">
        <v>26</v>
      </c>
      <c r="J42" s="109"/>
      <c r="K42" s="15"/>
      <c r="L42" s="109"/>
      <c r="M42" s="15"/>
      <c r="N42" s="109"/>
      <c r="O42" s="109"/>
      <c r="P42" s="109"/>
    </row>
    <row r="43" spans="1:16">
      <c r="A43" s="1" t="s">
        <v>101</v>
      </c>
      <c r="B43" s="2" t="s">
        <v>34</v>
      </c>
      <c r="C43" s="124">
        <v>500</v>
      </c>
      <c r="D43" s="6">
        <v>20</v>
      </c>
      <c r="E43" s="109"/>
      <c r="F43" s="109"/>
      <c r="G43" s="109"/>
      <c r="H43" s="109"/>
      <c r="I43" s="109">
        <v>61</v>
      </c>
      <c r="J43" s="109"/>
      <c r="K43" s="15"/>
      <c r="L43" s="109"/>
      <c r="M43" s="15"/>
      <c r="N43" s="109"/>
      <c r="O43" s="109"/>
      <c r="P43" s="109"/>
    </row>
    <row r="44" spans="1:16">
      <c r="A44" s="1" t="s">
        <v>102</v>
      </c>
      <c r="B44" s="2" t="s">
        <v>35</v>
      </c>
      <c r="C44" s="128">
        <v>0.2</v>
      </c>
      <c r="D44" s="6">
        <v>0.02</v>
      </c>
      <c r="E44" s="109"/>
      <c r="F44" s="109"/>
      <c r="G44" s="109"/>
      <c r="H44" s="109"/>
      <c r="I44" s="109" t="s">
        <v>233</v>
      </c>
      <c r="J44" s="109"/>
      <c r="K44" s="15"/>
      <c r="L44" s="109"/>
      <c r="M44" s="15"/>
      <c r="N44" s="109"/>
      <c r="O44" s="109"/>
      <c r="P44" s="109"/>
    </row>
    <row r="45" spans="1:16">
      <c r="A45" s="1" t="s">
        <v>103</v>
      </c>
      <c r="B45" s="2" t="s">
        <v>59</v>
      </c>
      <c r="C45" s="129">
        <v>1.0000000000000001E-5</v>
      </c>
      <c r="D45" s="6">
        <v>9.9999999999999995E-7</v>
      </c>
      <c r="E45" s="109"/>
      <c r="F45" s="109"/>
      <c r="G45" s="109"/>
      <c r="H45" s="109"/>
      <c r="I45" s="109" t="s">
        <v>294</v>
      </c>
      <c r="J45" s="109"/>
      <c r="K45" s="15"/>
      <c r="L45" s="109"/>
      <c r="M45" s="15"/>
      <c r="N45" s="109"/>
      <c r="O45" s="109"/>
      <c r="P45" s="109"/>
    </row>
    <row r="46" spans="1:16">
      <c r="A46" s="1" t="s">
        <v>104</v>
      </c>
      <c r="B46" s="2" t="s">
        <v>36</v>
      </c>
      <c r="C46" s="129">
        <v>1.0000000000000001E-5</v>
      </c>
      <c r="D46" s="6">
        <v>9.9999999999999995E-7</v>
      </c>
      <c r="E46" s="109"/>
      <c r="F46" s="109"/>
      <c r="G46" s="109"/>
      <c r="H46" s="109"/>
      <c r="I46" s="109" t="s">
        <v>294</v>
      </c>
      <c r="J46" s="109"/>
      <c r="K46" s="15"/>
      <c r="L46" s="109"/>
      <c r="M46" s="15"/>
      <c r="N46" s="109"/>
      <c r="O46" s="109"/>
      <c r="P46" s="109"/>
    </row>
    <row r="47" spans="1:16">
      <c r="A47" s="1" t="s">
        <v>105</v>
      </c>
      <c r="B47" s="2" t="s">
        <v>37</v>
      </c>
      <c r="C47" s="127">
        <v>0.02</v>
      </c>
      <c r="D47" s="6">
        <v>2E-3</v>
      </c>
      <c r="E47" s="109"/>
      <c r="F47" s="109"/>
      <c r="G47" s="109"/>
      <c r="H47" s="109"/>
      <c r="I47" s="109" t="s">
        <v>173</v>
      </c>
      <c r="J47" s="109"/>
      <c r="K47" s="15"/>
      <c r="L47" s="109"/>
      <c r="M47" s="15"/>
      <c r="N47" s="109"/>
      <c r="O47" s="109"/>
      <c r="P47" s="109"/>
    </row>
    <row r="48" spans="1:16">
      <c r="A48" s="1" t="s">
        <v>106</v>
      </c>
      <c r="B48" s="2" t="s">
        <v>38</v>
      </c>
      <c r="C48" s="125">
        <v>5.0000000000000001E-3</v>
      </c>
      <c r="D48" s="6">
        <v>5.0000000000000001E-4</v>
      </c>
      <c r="E48" s="109"/>
      <c r="F48" s="109"/>
      <c r="G48" s="109"/>
      <c r="H48" s="109"/>
      <c r="I48" s="109" t="s">
        <v>178</v>
      </c>
      <c r="J48" s="109"/>
      <c r="K48" s="15"/>
      <c r="L48" s="109"/>
      <c r="M48" s="15"/>
      <c r="N48" s="109"/>
      <c r="O48" s="109"/>
      <c r="P48" s="109"/>
    </row>
    <row r="49" spans="1:16">
      <c r="A49" s="45" t="s">
        <v>107</v>
      </c>
      <c r="B49" s="46" t="s">
        <v>39</v>
      </c>
      <c r="C49" s="124">
        <v>3</v>
      </c>
      <c r="D49" s="6">
        <v>0.3</v>
      </c>
      <c r="E49" s="109">
        <v>0.8</v>
      </c>
      <c r="F49" s="109">
        <v>1</v>
      </c>
      <c r="G49" s="109">
        <v>0.7</v>
      </c>
      <c r="H49" s="109">
        <v>1</v>
      </c>
      <c r="I49" s="109">
        <v>1.1000000000000001</v>
      </c>
      <c r="J49" s="109">
        <v>1.3</v>
      </c>
      <c r="K49" s="15">
        <v>0.8</v>
      </c>
      <c r="L49" s="109">
        <v>0.8</v>
      </c>
      <c r="M49" s="15">
        <v>0.5</v>
      </c>
      <c r="N49" s="109">
        <v>0.4</v>
      </c>
      <c r="O49" s="109">
        <v>0.5</v>
      </c>
      <c r="P49" s="109">
        <v>1</v>
      </c>
    </row>
    <row r="50" spans="1:16">
      <c r="A50" s="45" t="s">
        <v>108</v>
      </c>
      <c r="B50" s="46" t="s">
        <v>40</v>
      </c>
      <c r="C50" s="3" t="s">
        <v>113</v>
      </c>
      <c r="D50" s="6"/>
      <c r="E50" s="109">
        <v>7.9</v>
      </c>
      <c r="F50" s="109">
        <v>7.6</v>
      </c>
      <c r="G50" s="109">
        <v>7.8</v>
      </c>
      <c r="H50" s="109">
        <v>7.7</v>
      </c>
      <c r="I50" s="109">
        <v>8</v>
      </c>
      <c r="J50" s="109">
        <v>7.9</v>
      </c>
      <c r="K50" s="15">
        <v>8</v>
      </c>
      <c r="L50" s="109">
        <v>8</v>
      </c>
      <c r="M50" s="15">
        <v>7.7</v>
      </c>
      <c r="N50" s="109">
        <v>7.5</v>
      </c>
      <c r="O50" s="109">
        <v>7.7</v>
      </c>
      <c r="P50" s="109">
        <v>7.8</v>
      </c>
    </row>
    <row r="51" spans="1:16">
      <c r="A51" s="45" t="s">
        <v>109</v>
      </c>
      <c r="B51" s="46" t="s">
        <v>41</v>
      </c>
      <c r="C51" s="3" t="s">
        <v>42</v>
      </c>
      <c r="D51" s="6"/>
      <c r="E51" s="109" t="s">
        <v>236</v>
      </c>
      <c r="F51" s="109" t="s">
        <v>236</v>
      </c>
      <c r="G51" s="109" t="s">
        <v>236</v>
      </c>
      <c r="H51" s="109" t="s">
        <v>236</v>
      </c>
      <c r="I51" s="109" t="s">
        <v>236</v>
      </c>
      <c r="J51" s="109" t="s">
        <v>236</v>
      </c>
      <c r="K51" s="109" t="s">
        <v>236</v>
      </c>
      <c r="L51" s="109" t="s">
        <v>236</v>
      </c>
      <c r="M51" s="109" t="s">
        <v>236</v>
      </c>
      <c r="N51" s="109" t="s">
        <v>236</v>
      </c>
      <c r="O51" s="15" t="s">
        <v>236</v>
      </c>
      <c r="P51" s="109" t="s">
        <v>236</v>
      </c>
    </row>
    <row r="52" spans="1:16">
      <c r="A52" s="45" t="s">
        <v>110</v>
      </c>
      <c r="B52" s="46" t="s">
        <v>43</v>
      </c>
      <c r="C52" s="3" t="s">
        <v>42</v>
      </c>
      <c r="D52" s="6"/>
      <c r="E52" s="109" t="s">
        <v>236</v>
      </c>
      <c r="F52" s="109" t="s">
        <v>236</v>
      </c>
      <c r="G52" s="109" t="s">
        <v>236</v>
      </c>
      <c r="H52" s="109" t="s">
        <v>236</v>
      </c>
      <c r="I52" s="109" t="s">
        <v>236</v>
      </c>
      <c r="J52" s="109" t="s">
        <v>236</v>
      </c>
      <c r="K52" s="109" t="s">
        <v>236</v>
      </c>
      <c r="L52" s="109" t="s">
        <v>236</v>
      </c>
      <c r="M52" s="109" t="s">
        <v>236</v>
      </c>
      <c r="N52" s="109" t="s">
        <v>236</v>
      </c>
      <c r="O52" s="15" t="s">
        <v>236</v>
      </c>
      <c r="P52" s="109" t="s">
        <v>236</v>
      </c>
    </row>
    <row r="53" spans="1:16">
      <c r="A53" s="45" t="s">
        <v>111</v>
      </c>
      <c r="B53" s="46" t="s">
        <v>44</v>
      </c>
      <c r="C53" s="3" t="s">
        <v>114</v>
      </c>
      <c r="D53" s="6">
        <v>0.5</v>
      </c>
      <c r="E53" s="109">
        <v>1.2</v>
      </c>
      <c r="F53" s="109">
        <v>1.7</v>
      </c>
      <c r="G53" s="109">
        <v>1.1000000000000001</v>
      </c>
      <c r="H53" s="109">
        <v>1.3</v>
      </c>
      <c r="I53" s="109">
        <v>1.3</v>
      </c>
      <c r="J53" s="109">
        <v>1.9</v>
      </c>
      <c r="K53" s="109">
        <v>0.9</v>
      </c>
      <c r="L53" s="109">
        <v>1.1000000000000001</v>
      </c>
      <c r="M53" s="109">
        <v>0.9</v>
      </c>
      <c r="N53" s="109" t="s">
        <v>198</v>
      </c>
      <c r="O53" s="15">
        <v>0.8</v>
      </c>
      <c r="P53" s="109">
        <v>1.7</v>
      </c>
    </row>
    <row r="54" spans="1:16">
      <c r="A54" s="45" t="s">
        <v>112</v>
      </c>
      <c r="B54" s="46" t="s">
        <v>45</v>
      </c>
      <c r="C54" s="3" t="s">
        <v>115</v>
      </c>
      <c r="D54" s="6">
        <v>0.1</v>
      </c>
      <c r="E54" s="109" t="s">
        <v>171</v>
      </c>
      <c r="F54" s="109" t="s">
        <v>171</v>
      </c>
      <c r="G54" s="109" t="s">
        <v>171</v>
      </c>
      <c r="H54" s="109" t="s">
        <v>171</v>
      </c>
      <c r="I54" s="109" t="s">
        <v>171</v>
      </c>
      <c r="J54" s="109" t="s">
        <v>171</v>
      </c>
      <c r="K54" s="109" t="s">
        <v>171</v>
      </c>
      <c r="L54" s="109" t="s">
        <v>171</v>
      </c>
      <c r="M54" s="109" t="s">
        <v>171</v>
      </c>
      <c r="N54" s="109" t="s">
        <v>171</v>
      </c>
      <c r="O54" s="109" t="s">
        <v>171</v>
      </c>
      <c r="P54" s="109" t="s">
        <v>171</v>
      </c>
    </row>
    <row r="55" spans="1:16">
      <c r="A55" s="1"/>
      <c r="B55" s="2" t="s">
        <v>61</v>
      </c>
      <c r="C55" s="2"/>
      <c r="D55" s="6"/>
      <c r="E55" s="109" t="s">
        <v>237</v>
      </c>
      <c r="F55" s="109" t="s">
        <v>237</v>
      </c>
      <c r="G55" s="109" t="s">
        <v>237</v>
      </c>
      <c r="H55" s="109" t="s">
        <v>237</v>
      </c>
      <c r="I55" s="109" t="s">
        <v>237</v>
      </c>
      <c r="J55" s="109" t="s">
        <v>237</v>
      </c>
      <c r="K55" s="109" t="s">
        <v>237</v>
      </c>
      <c r="L55" s="109" t="s">
        <v>237</v>
      </c>
      <c r="M55" s="109" t="s">
        <v>237</v>
      </c>
      <c r="N55" s="109" t="s">
        <v>237</v>
      </c>
      <c r="O55" s="15" t="s">
        <v>237</v>
      </c>
      <c r="P55" s="109" t="s">
        <v>237</v>
      </c>
    </row>
    <row r="56" spans="1:16">
      <c r="A56" s="36"/>
      <c r="B56" s="37"/>
      <c r="C56" s="37"/>
      <c r="D56" s="38"/>
      <c r="E56" s="116"/>
      <c r="F56" s="39"/>
      <c r="G56" s="39"/>
      <c r="H56" s="39"/>
      <c r="I56" s="40"/>
      <c r="J56" s="40"/>
      <c r="K56" s="40"/>
      <c r="L56" s="39"/>
      <c r="M56" s="40"/>
      <c r="N56" s="116"/>
      <c r="O56" s="39"/>
      <c r="P56" s="116"/>
    </row>
    <row r="57" spans="1:16">
      <c r="A57" s="1"/>
      <c r="B57" s="2" t="s">
        <v>262</v>
      </c>
      <c r="C57" s="4"/>
      <c r="D57" s="6"/>
      <c r="E57" s="96"/>
      <c r="F57" s="17"/>
      <c r="G57" s="17"/>
      <c r="H57" s="17"/>
      <c r="I57" s="17"/>
      <c r="J57" s="17"/>
      <c r="K57" s="17"/>
      <c r="L57" s="17"/>
      <c r="M57" s="17"/>
      <c r="N57" s="96"/>
      <c r="O57" s="17"/>
      <c r="P57" s="96"/>
    </row>
    <row r="58" spans="1:16">
      <c r="A58" s="1"/>
      <c r="B58" s="2" t="s">
        <v>263</v>
      </c>
      <c r="C58" s="4"/>
      <c r="D58" s="6"/>
      <c r="E58" s="96"/>
      <c r="F58" s="17"/>
      <c r="G58" s="17"/>
      <c r="H58" s="17"/>
      <c r="I58" s="17"/>
      <c r="J58" s="17"/>
      <c r="K58" s="17"/>
      <c r="L58" s="17"/>
      <c r="M58" s="17"/>
      <c r="N58" s="96"/>
      <c r="O58" s="17"/>
      <c r="P58" s="96"/>
    </row>
    <row r="59" spans="1:16">
      <c r="A59" s="1"/>
      <c r="B59" s="2" t="s">
        <v>264</v>
      </c>
      <c r="C59" s="4"/>
      <c r="D59" s="6"/>
      <c r="E59" s="96"/>
      <c r="F59" s="17"/>
      <c r="G59" s="17"/>
      <c r="H59" s="17"/>
      <c r="I59" s="17"/>
      <c r="J59" s="17"/>
      <c r="K59" s="17"/>
      <c r="L59" s="17"/>
      <c r="M59" s="17"/>
      <c r="N59" s="96"/>
      <c r="O59" s="17"/>
      <c r="P59" s="96"/>
    </row>
    <row r="60" spans="1:16">
      <c r="A60" s="1"/>
      <c r="B60" s="2" t="s">
        <v>265</v>
      </c>
      <c r="C60" s="4"/>
      <c r="D60" s="6"/>
      <c r="E60" s="96"/>
      <c r="F60" s="17"/>
      <c r="G60" s="17"/>
      <c r="H60" s="17"/>
      <c r="I60" s="17"/>
      <c r="J60" s="17"/>
      <c r="K60" s="17"/>
      <c r="L60" s="17"/>
      <c r="M60" s="17"/>
      <c r="N60" s="96"/>
      <c r="O60" s="17"/>
      <c r="P60" s="96"/>
    </row>
    <row r="61" spans="1:16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117"/>
      <c r="O61" s="42"/>
      <c r="P61" s="117"/>
    </row>
    <row r="62" spans="1:16">
      <c r="A62" s="7"/>
      <c r="B62" s="60" t="s">
        <v>138</v>
      </c>
      <c r="C62" s="57"/>
      <c r="E62" s="35">
        <f>IF(八幡沢・第６!E64=0,"",八幡沢・第６!E64)</f>
        <v>45398</v>
      </c>
      <c r="F62" s="35">
        <f>IF(八幡沢・第６!F64=0,"",八幡沢・第６!F64)</f>
        <v>45433</v>
      </c>
      <c r="G62" s="35">
        <f>IF(八幡沢・第６!G64=0,"",八幡沢・第６!G64)</f>
        <v>45461</v>
      </c>
      <c r="H62" s="35">
        <f>IF(八幡沢・第６!H64=0,"",八幡沢・第６!H64)</f>
        <v>45496</v>
      </c>
      <c r="I62" s="35">
        <f>IF(八幡沢・第６!I64=0,"",八幡沢・第６!I64)</f>
        <v>45531</v>
      </c>
      <c r="J62" s="35">
        <f>IF(八幡沢・第６!J64=0,"",八幡沢・第６!J64)</f>
        <v>45553</v>
      </c>
      <c r="K62" s="35">
        <f>IF(八幡沢・第６!K64=0,"",八幡沢・第６!K64)</f>
        <v>45582</v>
      </c>
      <c r="L62" s="35">
        <f>IF(八幡沢・第６!L64=0,"",八幡沢・第６!L64)</f>
        <v>45615</v>
      </c>
      <c r="M62" s="35">
        <f>IF(八幡沢・第６!M64=0,"",八幡沢・第６!M64)</f>
        <v>46008</v>
      </c>
      <c r="N62" s="35">
        <f>IF([1]八幡沢・第６!N64=0,"",[1]八幡沢・第６!N64)</f>
        <v>45678</v>
      </c>
      <c r="O62" s="35">
        <v>45706</v>
      </c>
      <c r="P62" s="35">
        <f>IF([1]八幡沢・第６!P64=0,"",[1]八幡沢・第６!P64)</f>
        <v>45734</v>
      </c>
    </row>
    <row r="63" spans="1:16">
      <c r="A63" s="1"/>
      <c r="B63" s="24" t="s">
        <v>48</v>
      </c>
      <c r="C63" s="25" t="s">
        <v>234</v>
      </c>
      <c r="D63" s="58" t="s">
        <v>161</v>
      </c>
      <c r="E63" s="64">
        <v>0.4</v>
      </c>
      <c r="F63" s="27">
        <v>0.3</v>
      </c>
      <c r="G63" s="27">
        <v>0.5</v>
      </c>
      <c r="H63" s="64">
        <v>0.4</v>
      </c>
      <c r="I63" s="64">
        <v>0.3</v>
      </c>
      <c r="J63" s="27">
        <v>0.3</v>
      </c>
      <c r="K63" s="27">
        <v>0.6</v>
      </c>
      <c r="L63" s="27">
        <v>0.6</v>
      </c>
      <c r="M63" s="27">
        <v>0.6</v>
      </c>
      <c r="N63" s="25">
        <v>0.6</v>
      </c>
      <c r="O63" s="27">
        <v>0.6</v>
      </c>
      <c r="P63" s="25">
        <v>0.4</v>
      </c>
    </row>
    <row r="64" spans="1:16">
      <c r="A64" s="1"/>
      <c r="B64" s="18" t="s">
        <v>50</v>
      </c>
      <c r="C64" s="19" t="s">
        <v>51</v>
      </c>
      <c r="D64" s="20"/>
      <c r="E64" s="65">
        <v>20</v>
      </c>
      <c r="F64" s="31">
        <v>21.2</v>
      </c>
      <c r="G64" s="31">
        <v>19</v>
      </c>
      <c r="H64" s="65">
        <v>32.1</v>
      </c>
      <c r="I64" s="31">
        <v>25.8</v>
      </c>
      <c r="J64" s="31">
        <v>29</v>
      </c>
      <c r="K64" s="31">
        <v>21.6</v>
      </c>
      <c r="L64" s="31">
        <v>8.8000000000000007</v>
      </c>
      <c r="M64" s="31">
        <v>7.5</v>
      </c>
      <c r="N64" s="31">
        <v>5.3</v>
      </c>
      <c r="O64" s="31">
        <v>1</v>
      </c>
      <c r="P64" s="31">
        <v>6</v>
      </c>
    </row>
    <row r="65" spans="1:16">
      <c r="A65" s="1"/>
      <c r="B65" s="21" t="s">
        <v>52</v>
      </c>
      <c r="C65" s="22" t="s">
        <v>51</v>
      </c>
      <c r="D65" s="23"/>
      <c r="E65" s="66">
        <v>9.5</v>
      </c>
      <c r="F65" s="33">
        <v>14.4</v>
      </c>
      <c r="G65" s="33">
        <v>17</v>
      </c>
      <c r="H65" s="66">
        <v>19.899999999999999</v>
      </c>
      <c r="I65" s="33">
        <v>22</v>
      </c>
      <c r="J65" s="33">
        <v>21</v>
      </c>
      <c r="K65" s="33">
        <v>16.5</v>
      </c>
      <c r="L65" s="33">
        <v>13</v>
      </c>
      <c r="M65" s="33">
        <v>8</v>
      </c>
      <c r="N65" s="33">
        <v>5</v>
      </c>
      <c r="O65" s="33">
        <v>5.3</v>
      </c>
      <c r="P65" s="33">
        <v>6.3</v>
      </c>
    </row>
    <row r="66" spans="1:16">
      <c r="A66" s="1"/>
      <c r="B66" s="6" t="s">
        <v>137</v>
      </c>
      <c r="C66" s="6"/>
      <c r="D66" s="6"/>
      <c r="E66" s="35" t="str">
        <f>IF(八幡沢・第６!E68=0,"",八幡沢・第６!E68)</f>
        <v>曇</v>
      </c>
      <c r="F66" s="35" t="str">
        <f>IF(八幡沢・第６!F68=0,"",八幡沢・第６!F68)</f>
        <v>晴</v>
      </c>
      <c r="G66" s="35" t="s">
        <v>283</v>
      </c>
      <c r="H66" s="35" t="str">
        <f>IF(八幡沢・第６!H68=0,"",八幡沢・第６!H68)</f>
        <v>晴</v>
      </c>
      <c r="I66" s="35" t="str">
        <f>IF(八幡沢・第６!I68=0,"",八幡沢・第６!I68)</f>
        <v>雨／晴</v>
      </c>
      <c r="J66" s="35" t="s">
        <v>318</v>
      </c>
      <c r="K66" s="35" t="str">
        <f>IF(八幡沢・第６!K68=0,"",八幡沢・第６!K68)</f>
        <v>晴</v>
      </c>
      <c r="L66" s="35" t="str">
        <f>IF(八幡沢・第６!L68=0,"",八幡沢・第６!L68)</f>
        <v>晴</v>
      </c>
      <c r="M66" s="35" t="str">
        <f>IF(八幡沢・第６!M68=0,"",八幡沢・第６!M68)</f>
        <v>晴</v>
      </c>
      <c r="N66" s="35" t="str">
        <f>IF([1]八幡沢・第６!N68=0,"",[1]八幡沢・第６!N68)</f>
        <v>曇</v>
      </c>
      <c r="O66" s="35" t="s">
        <v>330</v>
      </c>
      <c r="P66" s="35" t="str">
        <f>IF([1]八幡沢・第６!P68=0,"",[1]八幡沢・第６!P68)</f>
        <v>晴</v>
      </c>
    </row>
    <row r="67" spans="1:16">
      <c r="G67" s="5"/>
      <c r="O67" s="38"/>
      <c r="P67" s="38"/>
    </row>
    <row r="68" spans="1:16" ht="13.15" customHeight="1">
      <c r="A68" s="140" t="s">
        <v>143</v>
      </c>
      <c r="B68" s="53" t="s">
        <v>148</v>
      </c>
      <c r="C68" s="7"/>
      <c r="D68" s="7" t="s">
        <v>139</v>
      </c>
      <c r="E68" s="7">
        <f t="shared" ref="E68:P68" si="2">SUBTOTAL(3,E70:E120)</f>
        <v>0</v>
      </c>
      <c r="F68" s="7">
        <f t="shared" si="2"/>
        <v>0</v>
      </c>
      <c r="G68" s="96">
        <f t="shared" si="2"/>
        <v>0</v>
      </c>
      <c r="H68" s="7">
        <f t="shared" si="2"/>
        <v>0</v>
      </c>
      <c r="I68" s="7">
        <f t="shared" si="2"/>
        <v>40</v>
      </c>
      <c r="J68" s="7">
        <f t="shared" si="2"/>
        <v>0</v>
      </c>
      <c r="K68" s="7">
        <f t="shared" si="2"/>
        <v>0</v>
      </c>
      <c r="L68" s="111">
        <f t="shared" ref="L68" si="3">SUBTOTAL(3,L70:L120)</f>
        <v>0</v>
      </c>
      <c r="M68" s="7">
        <f t="shared" si="2"/>
        <v>0</v>
      </c>
      <c r="N68" s="69">
        <f t="shared" ref="N68" si="4">SUBTOTAL(3,N70:N120)</f>
        <v>0</v>
      </c>
      <c r="O68" s="100">
        <f t="shared" si="2"/>
        <v>0</v>
      </c>
      <c r="P68" s="100">
        <f t="shared" si="2"/>
        <v>0</v>
      </c>
    </row>
    <row r="69" spans="1:16">
      <c r="A69" s="141"/>
      <c r="B69" s="7" t="s">
        <v>131</v>
      </c>
      <c r="C69" s="73" t="s">
        <v>132</v>
      </c>
      <c r="D69" s="7" t="s">
        <v>133</v>
      </c>
      <c r="E69" s="7" t="s">
        <v>142</v>
      </c>
      <c r="F69" s="7" t="s">
        <v>118</v>
      </c>
      <c r="G69" s="96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111" t="s">
        <v>124</v>
      </c>
      <c r="M69" s="7" t="s">
        <v>125</v>
      </c>
      <c r="N69" s="69" t="s">
        <v>126</v>
      </c>
      <c r="O69" s="100" t="s">
        <v>127</v>
      </c>
      <c r="P69" s="100" t="s">
        <v>128</v>
      </c>
    </row>
    <row r="70" spans="1:16">
      <c r="A70" s="47" t="s">
        <v>62</v>
      </c>
      <c r="B70" s="48" t="s">
        <v>0</v>
      </c>
      <c r="C70" s="123">
        <v>100</v>
      </c>
      <c r="D70" s="6">
        <v>0</v>
      </c>
      <c r="E70" s="15"/>
      <c r="F70" s="15"/>
      <c r="G70" s="15"/>
      <c r="H70" s="15"/>
      <c r="I70" s="109">
        <v>940</v>
      </c>
      <c r="J70" s="15"/>
      <c r="K70" s="15"/>
      <c r="L70" s="109"/>
      <c r="M70" s="15"/>
      <c r="N70" s="15"/>
      <c r="O70" s="15"/>
      <c r="P70" s="15"/>
    </row>
    <row r="71" spans="1:16">
      <c r="A71" s="47" t="s">
        <v>63</v>
      </c>
      <c r="B71" s="48" t="s">
        <v>1</v>
      </c>
      <c r="C71" s="3" t="s">
        <v>2</v>
      </c>
      <c r="D71" s="6"/>
      <c r="E71" s="15"/>
      <c r="F71" s="15"/>
      <c r="G71" s="15"/>
      <c r="H71" s="15"/>
      <c r="I71" s="109" t="s">
        <v>206</v>
      </c>
      <c r="J71" s="15"/>
      <c r="K71" s="15"/>
      <c r="L71" s="109"/>
      <c r="M71" s="15"/>
      <c r="N71" s="15"/>
      <c r="O71" s="15"/>
      <c r="P71" s="15"/>
    </row>
    <row r="72" spans="1:16">
      <c r="A72" s="47" t="s">
        <v>64</v>
      </c>
      <c r="B72" s="48" t="s">
        <v>3</v>
      </c>
      <c r="C72" s="125">
        <v>3.0000000000000001E-3</v>
      </c>
      <c r="D72" s="6">
        <v>2.9999999999999997E-4</v>
      </c>
      <c r="E72" s="15"/>
      <c r="F72" s="15"/>
      <c r="G72" s="15"/>
      <c r="H72" s="15"/>
      <c r="I72" s="109" t="s">
        <v>167</v>
      </c>
      <c r="J72" s="15"/>
      <c r="K72" s="15"/>
      <c r="L72" s="109"/>
      <c r="M72" s="15"/>
      <c r="N72" s="15"/>
      <c r="O72" s="15"/>
      <c r="P72" s="15"/>
    </row>
    <row r="73" spans="1:16">
      <c r="A73" s="47" t="s">
        <v>65</v>
      </c>
      <c r="B73" s="48" t="s">
        <v>4</v>
      </c>
      <c r="C73" s="126">
        <v>5.0000000000000001E-4</v>
      </c>
      <c r="D73" s="6">
        <v>5.0000000000000002E-5</v>
      </c>
      <c r="E73" s="15"/>
      <c r="F73" s="15"/>
      <c r="G73" s="15"/>
      <c r="H73" s="15"/>
      <c r="I73" s="109" t="s">
        <v>168</v>
      </c>
      <c r="J73" s="15"/>
      <c r="K73" s="15"/>
      <c r="L73" s="109"/>
      <c r="M73" s="15"/>
      <c r="N73" s="15"/>
      <c r="O73" s="15"/>
      <c r="P73" s="15"/>
    </row>
    <row r="74" spans="1:16">
      <c r="A74" s="47" t="s">
        <v>66</v>
      </c>
      <c r="B74" s="48" t="s">
        <v>5</v>
      </c>
      <c r="C74" s="127">
        <v>0.01</v>
      </c>
      <c r="D74" s="6">
        <v>1E-3</v>
      </c>
      <c r="E74" s="15"/>
      <c r="F74" s="15"/>
      <c r="G74" s="15"/>
      <c r="H74" s="15"/>
      <c r="I74" s="109" t="s">
        <v>273</v>
      </c>
      <c r="J74" s="15"/>
      <c r="K74" s="15"/>
      <c r="L74" s="109"/>
      <c r="M74" s="15"/>
      <c r="N74" s="15"/>
      <c r="O74" s="15"/>
      <c r="P74" s="15"/>
    </row>
    <row r="75" spans="1:16">
      <c r="A75" s="47" t="s">
        <v>67</v>
      </c>
      <c r="B75" s="48" t="s">
        <v>6</v>
      </c>
      <c r="C75" s="127">
        <v>0.01</v>
      </c>
      <c r="D75" s="6">
        <v>1E-3</v>
      </c>
      <c r="E75" s="15"/>
      <c r="F75" s="15"/>
      <c r="G75" s="15"/>
      <c r="H75" s="15"/>
      <c r="I75" s="109" t="s">
        <v>273</v>
      </c>
      <c r="J75" s="15"/>
      <c r="K75" s="15"/>
      <c r="L75" s="109"/>
      <c r="M75" s="15"/>
      <c r="N75" s="15"/>
      <c r="O75" s="15"/>
      <c r="P75" s="15"/>
    </row>
    <row r="76" spans="1:16">
      <c r="A76" s="47" t="s">
        <v>68</v>
      </c>
      <c r="B76" s="48" t="s">
        <v>7</v>
      </c>
      <c r="C76" s="127">
        <v>0.01</v>
      </c>
      <c r="D76" s="6">
        <v>1E-3</v>
      </c>
      <c r="E76" s="15"/>
      <c r="F76" s="15"/>
      <c r="G76" s="15"/>
      <c r="H76" s="15"/>
      <c r="I76" s="109" t="s">
        <v>273</v>
      </c>
      <c r="J76" s="15"/>
      <c r="K76" s="15"/>
      <c r="L76" s="109"/>
      <c r="M76" s="15"/>
      <c r="N76" s="15"/>
      <c r="O76" s="15"/>
      <c r="P76" s="15"/>
    </row>
    <row r="77" spans="1:16">
      <c r="A77" s="47" t="s">
        <v>69</v>
      </c>
      <c r="B77" s="48" t="s">
        <v>8</v>
      </c>
      <c r="C77" s="127">
        <v>0.05</v>
      </c>
      <c r="D77" s="6">
        <v>5.0000000000000001E-3</v>
      </c>
      <c r="E77" s="15"/>
      <c r="F77" s="15"/>
      <c r="G77" s="15"/>
      <c r="H77" s="15"/>
      <c r="I77" s="109" t="s">
        <v>173</v>
      </c>
      <c r="J77" s="15"/>
      <c r="K77" s="15"/>
      <c r="L77" s="109"/>
      <c r="M77" s="15"/>
      <c r="N77" s="15"/>
      <c r="O77" s="15"/>
      <c r="P77" s="15"/>
    </row>
    <row r="78" spans="1:16">
      <c r="A78" s="47" t="s">
        <v>70</v>
      </c>
      <c r="B78" s="48" t="s">
        <v>9</v>
      </c>
      <c r="C78" s="127">
        <v>0.04</v>
      </c>
      <c r="D78" s="6">
        <v>4.0000000000000001E-3</v>
      </c>
      <c r="E78" s="15"/>
      <c r="F78" s="15"/>
      <c r="G78" s="15"/>
      <c r="H78" s="15"/>
      <c r="I78" s="109" t="s">
        <v>290</v>
      </c>
      <c r="J78" s="15"/>
      <c r="K78" s="15"/>
      <c r="L78" s="109"/>
      <c r="M78" s="15"/>
      <c r="N78" s="15"/>
      <c r="O78" s="15"/>
      <c r="P78" s="15"/>
    </row>
    <row r="79" spans="1:16">
      <c r="A79" s="47" t="s">
        <v>71</v>
      </c>
      <c r="B79" s="48" t="s">
        <v>10</v>
      </c>
      <c r="C79" s="127">
        <v>0.01</v>
      </c>
      <c r="D79" s="6">
        <v>1E-3</v>
      </c>
      <c r="E79" s="15"/>
      <c r="F79" s="15"/>
      <c r="G79" s="15"/>
      <c r="H79" s="15"/>
      <c r="I79" s="109" t="s">
        <v>273</v>
      </c>
      <c r="J79" s="15"/>
      <c r="K79" s="15"/>
      <c r="L79" s="109"/>
      <c r="M79" s="15"/>
      <c r="N79" s="15"/>
      <c r="O79" s="15"/>
      <c r="P79" s="15"/>
    </row>
    <row r="80" spans="1:16">
      <c r="A80" s="47" t="s">
        <v>72</v>
      </c>
      <c r="B80" s="48" t="s">
        <v>11</v>
      </c>
      <c r="C80" s="124">
        <v>10</v>
      </c>
      <c r="D80" s="6">
        <v>0.02</v>
      </c>
      <c r="E80" s="15"/>
      <c r="F80" s="15"/>
      <c r="G80" s="15"/>
      <c r="H80" s="15"/>
      <c r="I80" s="109">
        <v>0.53</v>
      </c>
      <c r="J80" s="15"/>
      <c r="K80" s="15"/>
      <c r="L80" s="109"/>
      <c r="M80" s="15"/>
      <c r="N80" s="15"/>
      <c r="O80" s="15"/>
      <c r="P80" s="15"/>
    </row>
    <row r="81" spans="1:16">
      <c r="A81" s="47" t="s">
        <v>73</v>
      </c>
      <c r="B81" s="48" t="s">
        <v>12</v>
      </c>
      <c r="C81" s="128">
        <v>0.8</v>
      </c>
      <c r="D81" s="6">
        <v>0.08</v>
      </c>
      <c r="E81" s="29"/>
      <c r="F81" s="15"/>
      <c r="G81" s="15"/>
      <c r="H81" s="15"/>
      <c r="I81" s="109" t="s">
        <v>170</v>
      </c>
      <c r="J81" s="15"/>
      <c r="K81" s="15"/>
      <c r="L81" s="109"/>
      <c r="M81" s="15"/>
      <c r="N81" s="15"/>
      <c r="O81" s="15"/>
      <c r="P81" s="15"/>
    </row>
    <row r="82" spans="1:16">
      <c r="A82" s="47" t="s">
        <v>74</v>
      </c>
      <c r="B82" s="48" t="s">
        <v>13</v>
      </c>
      <c r="C82" s="128">
        <v>1</v>
      </c>
      <c r="D82" s="6">
        <v>0.1</v>
      </c>
      <c r="E82" s="15"/>
      <c r="F82" s="15"/>
      <c r="G82" s="15"/>
      <c r="H82" s="15"/>
      <c r="I82" s="109" t="s">
        <v>171</v>
      </c>
      <c r="J82" s="15"/>
      <c r="K82" s="15"/>
      <c r="L82" s="15"/>
      <c r="M82" s="15"/>
      <c r="N82" s="15"/>
      <c r="O82" s="15"/>
      <c r="P82" s="15"/>
    </row>
    <row r="83" spans="1:16">
      <c r="A83" s="47" t="s">
        <v>75</v>
      </c>
      <c r="B83" s="48" t="s">
        <v>14</v>
      </c>
      <c r="C83" s="125">
        <v>2E-3</v>
      </c>
      <c r="D83" s="6">
        <v>2.0000000000000001E-4</v>
      </c>
      <c r="E83" s="15"/>
      <c r="F83" s="15"/>
      <c r="G83" s="15"/>
      <c r="H83" s="15"/>
      <c r="I83" s="109" t="s">
        <v>291</v>
      </c>
      <c r="J83" s="15"/>
      <c r="K83" s="15"/>
      <c r="L83" s="15"/>
      <c r="M83" s="15"/>
      <c r="N83" s="15"/>
      <c r="O83" s="15"/>
      <c r="P83" s="15"/>
    </row>
    <row r="84" spans="1:16">
      <c r="A84" s="47" t="s">
        <v>76</v>
      </c>
      <c r="B84" s="48" t="s">
        <v>15</v>
      </c>
      <c r="C84" s="127">
        <v>0.05</v>
      </c>
      <c r="D84" s="6">
        <v>5.0000000000000001E-3</v>
      </c>
      <c r="E84" s="15"/>
      <c r="F84" s="15"/>
      <c r="G84" s="15"/>
      <c r="H84" s="15"/>
      <c r="I84" s="109" t="s">
        <v>252</v>
      </c>
      <c r="J84" s="15"/>
      <c r="K84" s="15"/>
      <c r="L84" s="15"/>
      <c r="M84" s="15"/>
      <c r="N84" s="15"/>
      <c r="O84" s="15"/>
      <c r="P84" s="15"/>
    </row>
    <row r="85" spans="1:16">
      <c r="A85" s="47" t="s">
        <v>77</v>
      </c>
      <c r="B85" s="48" t="s">
        <v>16</v>
      </c>
      <c r="C85" s="127">
        <v>0.04</v>
      </c>
      <c r="D85" s="6">
        <v>4.0000000000000001E-3</v>
      </c>
      <c r="E85" s="15"/>
      <c r="F85" s="15"/>
      <c r="G85" s="15"/>
      <c r="H85" s="15"/>
      <c r="I85" s="109" t="s">
        <v>290</v>
      </c>
      <c r="J85" s="15"/>
      <c r="K85" s="15"/>
      <c r="L85" s="109"/>
      <c r="M85" s="15"/>
      <c r="N85" s="15"/>
      <c r="O85" s="15"/>
      <c r="P85" s="15"/>
    </row>
    <row r="86" spans="1:16">
      <c r="A86" s="47" t="s">
        <v>78</v>
      </c>
      <c r="B86" s="48" t="s">
        <v>17</v>
      </c>
      <c r="C86" s="127">
        <v>0.02</v>
      </c>
      <c r="D86" s="6">
        <v>2E-3</v>
      </c>
      <c r="E86" s="15"/>
      <c r="F86" s="15"/>
      <c r="G86" s="15"/>
      <c r="H86" s="15"/>
      <c r="I86" s="109" t="s">
        <v>173</v>
      </c>
      <c r="J86" s="15"/>
      <c r="K86" s="15"/>
      <c r="L86" s="15"/>
      <c r="M86" s="15"/>
      <c r="N86" s="15"/>
      <c r="O86" s="15"/>
      <c r="P86" s="15"/>
    </row>
    <row r="87" spans="1:16">
      <c r="A87" s="47" t="s">
        <v>79</v>
      </c>
      <c r="B87" s="48" t="s">
        <v>53</v>
      </c>
      <c r="C87" s="127">
        <v>0.01</v>
      </c>
      <c r="D87" s="6">
        <v>1E-3</v>
      </c>
      <c r="E87" s="15"/>
      <c r="F87" s="15"/>
      <c r="G87" s="15"/>
      <c r="H87" s="15"/>
      <c r="I87" s="109" t="s">
        <v>273</v>
      </c>
      <c r="J87" s="15"/>
      <c r="K87" s="15"/>
      <c r="L87" s="39"/>
      <c r="M87" s="15"/>
      <c r="N87" s="15"/>
      <c r="O87" s="15"/>
      <c r="P87" s="15"/>
    </row>
    <row r="88" spans="1:16">
      <c r="A88" s="47" t="s">
        <v>80</v>
      </c>
      <c r="B88" s="48" t="s">
        <v>54</v>
      </c>
      <c r="C88" s="127">
        <v>0.01</v>
      </c>
      <c r="D88" s="6">
        <v>1E-3</v>
      </c>
      <c r="E88" s="15"/>
      <c r="F88" s="15"/>
      <c r="G88" s="15"/>
      <c r="H88" s="15"/>
      <c r="I88" s="109" t="s">
        <v>273</v>
      </c>
      <c r="J88" s="15"/>
      <c r="K88" s="15"/>
      <c r="L88" s="17"/>
      <c r="M88" s="15"/>
      <c r="N88" s="15"/>
      <c r="O88" s="15"/>
      <c r="P88" s="15"/>
    </row>
    <row r="89" spans="1:16">
      <c r="A89" s="47" t="s">
        <v>81</v>
      </c>
      <c r="B89" s="48" t="s">
        <v>55</v>
      </c>
      <c r="C89" s="127">
        <v>0.01</v>
      </c>
      <c r="D89" s="6">
        <v>1E-3</v>
      </c>
      <c r="E89" s="15"/>
      <c r="F89" s="15"/>
      <c r="G89" s="15"/>
      <c r="H89" s="15"/>
      <c r="I89" s="109" t="s">
        <v>273</v>
      </c>
      <c r="J89" s="15"/>
      <c r="K89" s="15"/>
      <c r="L89" s="17"/>
      <c r="M89" s="15"/>
      <c r="N89" s="15"/>
      <c r="O89" s="15"/>
      <c r="P89" s="15"/>
    </row>
    <row r="90" spans="1:16">
      <c r="A90" s="1" t="s">
        <v>82</v>
      </c>
      <c r="B90" s="2" t="s">
        <v>18</v>
      </c>
      <c r="C90" s="128">
        <v>0.6</v>
      </c>
      <c r="D90" s="6">
        <v>0.06</v>
      </c>
      <c r="E90" s="15"/>
      <c r="F90" s="15"/>
      <c r="G90" s="15"/>
      <c r="H90" s="15"/>
      <c r="I90" s="109"/>
      <c r="J90" s="15"/>
      <c r="K90" s="15"/>
      <c r="L90" s="17"/>
      <c r="M90" s="15"/>
      <c r="N90" s="15"/>
      <c r="O90" s="15"/>
      <c r="P90" s="15"/>
    </row>
    <row r="91" spans="1:16">
      <c r="A91" s="1" t="s">
        <v>83</v>
      </c>
      <c r="B91" s="2" t="s">
        <v>19</v>
      </c>
      <c r="C91" s="127">
        <v>0.02</v>
      </c>
      <c r="D91" s="6">
        <v>2E-3</v>
      </c>
      <c r="E91" s="15"/>
      <c r="F91" s="15"/>
      <c r="G91" s="15"/>
      <c r="H91" s="15"/>
      <c r="I91" s="109"/>
      <c r="J91" s="15"/>
      <c r="K91" s="15"/>
      <c r="L91" s="17"/>
      <c r="M91" s="15"/>
      <c r="N91" s="15"/>
      <c r="O91" s="15"/>
      <c r="P91" s="15"/>
    </row>
    <row r="92" spans="1:16">
      <c r="A92" s="1" t="s">
        <v>84</v>
      </c>
      <c r="B92" s="2" t="s">
        <v>20</v>
      </c>
      <c r="C92" s="127">
        <v>0.06</v>
      </c>
      <c r="D92" s="6">
        <v>1E-3</v>
      </c>
      <c r="E92" s="15"/>
      <c r="F92" s="15"/>
      <c r="G92" s="15"/>
      <c r="H92" s="15"/>
      <c r="I92" s="109"/>
      <c r="J92" s="15"/>
      <c r="K92" s="15"/>
      <c r="L92" s="42"/>
      <c r="M92" s="15"/>
      <c r="N92" s="15"/>
      <c r="O92" s="15"/>
      <c r="P92" s="15"/>
    </row>
    <row r="93" spans="1:16">
      <c r="A93" s="1" t="s">
        <v>85</v>
      </c>
      <c r="B93" s="2" t="s">
        <v>21</v>
      </c>
      <c r="C93" s="127">
        <v>0.03</v>
      </c>
      <c r="D93" s="6">
        <v>3.0000000000000001E-3</v>
      </c>
      <c r="E93" s="15"/>
      <c r="F93" s="15"/>
      <c r="G93" s="15"/>
      <c r="H93" s="15"/>
      <c r="I93" s="109"/>
      <c r="J93" s="15"/>
      <c r="K93" s="15"/>
      <c r="L93" s="15"/>
      <c r="M93" s="15"/>
      <c r="N93" s="15"/>
      <c r="O93" s="15"/>
      <c r="P93" s="15"/>
    </row>
    <row r="94" spans="1:16">
      <c r="A94" s="1" t="s">
        <v>86</v>
      </c>
      <c r="B94" s="2" t="s">
        <v>56</v>
      </c>
      <c r="C94" s="128">
        <v>0.1</v>
      </c>
      <c r="D94" s="6">
        <v>1E-3</v>
      </c>
      <c r="E94" s="15"/>
      <c r="F94" s="15"/>
      <c r="G94" s="15"/>
      <c r="H94" s="15"/>
      <c r="I94" s="109"/>
      <c r="J94" s="15"/>
      <c r="K94" s="15"/>
      <c r="L94" s="15"/>
      <c r="M94" s="15"/>
      <c r="N94" s="15"/>
      <c r="O94" s="15"/>
      <c r="P94" s="15"/>
    </row>
    <row r="95" spans="1:16">
      <c r="A95" s="1" t="s">
        <v>87</v>
      </c>
      <c r="B95" s="2" t="s">
        <v>22</v>
      </c>
      <c r="C95" s="127">
        <v>0.01</v>
      </c>
      <c r="D95" s="6">
        <v>1E-3</v>
      </c>
      <c r="E95" s="15"/>
      <c r="F95" s="15"/>
      <c r="G95" s="15"/>
      <c r="H95" s="15"/>
      <c r="I95" s="109"/>
      <c r="J95" s="15"/>
      <c r="K95" s="15"/>
      <c r="L95" s="15"/>
      <c r="M95" s="15"/>
      <c r="N95" s="15"/>
      <c r="O95" s="15"/>
      <c r="P95" s="15"/>
    </row>
    <row r="96" spans="1:16">
      <c r="A96" s="1" t="s">
        <v>88</v>
      </c>
      <c r="B96" s="2" t="s">
        <v>23</v>
      </c>
      <c r="C96" s="128">
        <v>0.1</v>
      </c>
      <c r="D96" s="6">
        <v>1E-3</v>
      </c>
      <c r="E96" s="15"/>
      <c r="F96" s="15"/>
      <c r="G96" s="15"/>
      <c r="H96" s="15"/>
      <c r="I96" s="109"/>
      <c r="J96" s="15"/>
      <c r="K96" s="15"/>
      <c r="L96" s="15"/>
      <c r="M96" s="15"/>
      <c r="N96" s="15"/>
      <c r="O96" s="15"/>
      <c r="P96" s="15"/>
    </row>
    <row r="97" spans="1:16">
      <c r="A97" s="1" t="s">
        <v>89</v>
      </c>
      <c r="B97" s="2" t="s">
        <v>24</v>
      </c>
      <c r="C97" s="127">
        <v>0.03</v>
      </c>
      <c r="D97" s="6">
        <v>3.0000000000000001E-3</v>
      </c>
      <c r="E97" s="15"/>
      <c r="F97" s="15"/>
      <c r="G97" s="15"/>
      <c r="H97" s="15"/>
      <c r="I97" s="109"/>
      <c r="J97" s="15"/>
      <c r="K97" s="15"/>
      <c r="L97" s="15"/>
      <c r="M97" s="15"/>
      <c r="N97" s="15"/>
      <c r="O97" s="15"/>
      <c r="P97" s="15"/>
    </row>
    <row r="98" spans="1:16">
      <c r="A98" s="1" t="s">
        <v>90</v>
      </c>
      <c r="B98" s="2" t="s">
        <v>57</v>
      </c>
      <c r="C98" s="127">
        <v>0.03</v>
      </c>
      <c r="D98" s="6">
        <v>1E-3</v>
      </c>
      <c r="E98" s="15"/>
      <c r="F98" s="15"/>
      <c r="G98" s="15"/>
      <c r="H98" s="15"/>
      <c r="I98" s="109"/>
      <c r="J98" s="15"/>
      <c r="K98" s="15"/>
      <c r="L98" s="15"/>
      <c r="M98" s="15"/>
      <c r="N98" s="15"/>
      <c r="O98" s="15"/>
      <c r="P98" s="15"/>
    </row>
    <row r="99" spans="1:16">
      <c r="A99" s="1" t="s">
        <v>91</v>
      </c>
      <c r="B99" s="2" t="s">
        <v>58</v>
      </c>
      <c r="C99" s="127">
        <v>0.09</v>
      </c>
      <c r="D99" s="6">
        <v>1E-3</v>
      </c>
      <c r="E99" s="15"/>
      <c r="F99" s="15"/>
      <c r="G99" s="15"/>
      <c r="H99" s="15"/>
      <c r="I99" s="109"/>
      <c r="J99" s="15"/>
      <c r="K99" s="15"/>
      <c r="L99" s="15"/>
      <c r="M99" s="15"/>
      <c r="N99" s="15"/>
      <c r="O99" s="15"/>
      <c r="P99" s="15"/>
    </row>
    <row r="100" spans="1:16">
      <c r="A100" s="1" t="s">
        <v>92</v>
      </c>
      <c r="B100" s="2" t="s">
        <v>25</v>
      </c>
      <c r="C100" s="127">
        <v>0.08</v>
      </c>
      <c r="D100" s="6">
        <v>8.0000000000000002E-3</v>
      </c>
      <c r="E100" s="15"/>
      <c r="F100" s="15"/>
      <c r="G100" s="15"/>
      <c r="H100" s="15"/>
      <c r="I100" s="109"/>
      <c r="J100" s="15"/>
      <c r="K100" s="15"/>
      <c r="L100" s="15"/>
      <c r="M100" s="15"/>
      <c r="N100" s="15"/>
      <c r="O100" s="15"/>
      <c r="P100" s="15"/>
    </row>
    <row r="101" spans="1:16">
      <c r="A101" s="47" t="s">
        <v>93</v>
      </c>
      <c r="B101" s="48" t="s">
        <v>26</v>
      </c>
      <c r="C101" s="128">
        <v>1</v>
      </c>
      <c r="D101" s="6">
        <v>0.01</v>
      </c>
      <c r="E101" s="15"/>
      <c r="F101" s="15"/>
      <c r="G101" s="15"/>
      <c r="H101" s="15"/>
      <c r="I101" s="109" t="s">
        <v>292</v>
      </c>
      <c r="J101" s="15"/>
      <c r="K101" s="15"/>
      <c r="L101" s="15"/>
      <c r="M101" s="15"/>
      <c r="N101" s="15"/>
      <c r="O101" s="15"/>
      <c r="P101" s="15"/>
    </row>
    <row r="102" spans="1:16">
      <c r="A102" s="47" t="s">
        <v>94</v>
      </c>
      <c r="B102" s="48" t="s">
        <v>27</v>
      </c>
      <c r="C102" s="128">
        <v>0.2</v>
      </c>
      <c r="D102" s="6">
        <v>0.02</v>
      </c>
      <c r="E102" s="15"/>
      <c r="F102" s="15"/>
      <c r="G102" s="15"/>
      <c r="H102" s="15"/>
      <c r="I102" s="109">
        <v>0.17</v>
      </c>
      <c r="J102" s="15"/>
      <c r="K102" s="15"/>
      <c r="L102" s="15"/>
      <c r="M102" s="15"/>
      <c r="N102" s="15"/>
      <c r="O102" s="15"/>
      <c r="P102" s="15"/>
    </row>
    <row r="103" spans="1:16">
      <c r="A103" s="47" t="s">
        <v>95</v>
      </c>
      <c r="B103" s="48" t="s">
        <v>28</v>
      </c>
      <c r="C103" s="128">
        <v>0.3</v>
      </c>
      <c r="D103" s="6">
        <v>0.03</v>
      </c>
      <c r="E103" s="15"/>
      <c r="F103" s="15"/>
      <c r="G103" s="15"/>
      <c r="H103" s="15"/>
      <c r="I103" s="109">
        <v>0.17</v>
      </c>
      <c r="J103" s="15"/>
      <c r="K103" s="15"/>
      <c r="L103" s="15"/>
      <c r="M103" s="15"/>
      <c r="N103" s="15"/>
      <c r="O103" s="15"/>
      <c r="P103" s="15"/>
    </row>
    <row r="104" spans="1:16">
      <c r="A104" s="47" t="s">
        <v>96</v>
      </c>
      <c r="B104" s="48" t="s">
        <v>29</v>
      </c>
      <c r="C104" s="128">
        <v>1</v>
      </c>
      <c r="D104" s="6">
        <v>0.01</v>
      </c>
      <c r="E104" s="15"/>
      <c r="F104" s="15"/>
      <c r="G104" s="15"/>
      <c r="H104" s="15"/>
      <c r="I104" s="109" t="s">
        <v>292</v>
      </c>
      <c r="J104" s="15"/>
      <c r="K104" s="15"/>
      <c r="L104" s="15"/>
      <c r="M104" s="15"/>
      <c r="N104" s="15"/>
      <c r="O104" s="15"/>
      <c r="P104" s="15"/>
    </row>
    <row r="105" spans="1:16">
      <c r="A105" s="47" t="s">
        <v>97</v>
      </c>
      <c r="B105" s="48" t="s">
        <v>30</v>
      </c>
      <c r="C105" s="124">
        <v>200</v>
      </c>
      <c r="D105" s="6">
        <v>0.1</v>
      </c>
      <c r="E105" s="15"/>
      <c r="F105" s="15"/>
      <c r="G105" s="15"/>
      <c r="H105" s="15"/>
      <c r="I105" s="109">
        <v>4.5999999999999996</v>
      </c>
      <c r="J105" s="15"/>
      <c r="K105" s="15"/>
      <c r="L105" s="15"/>
      <c r="M105" s="15"/>
      <c r="N105" s="15"/>
      <c r="O105" s="15"/>
      <c r="P105" s="15"/>
    </row>
    <row r="106" spans="1:16">
      <c r="A106" s="47" t="s">
        <v>98</v>
      </c>
      <c r="B106" s="48" t="s">
        <v>31</v>
      </c>
      <c r="C106" s="127">
        <v>0.05</v>
      </c>
      <c r="D106" s="6">
        <v>5.0000000000000001E-3</v>
      </c>
      <c r="E106" s="15"/>
      <c r="F106" s="15"/>
      <c r="G106" s="15"/>
      <c r="H106" s="15"/>
      <c r="I106" s="109">
        <v>8.9999999999999993E-3</v>
      </c>
      <c r="J106" s="15"/>
      <c r="K106" s="15"/>
      <c r="L106" s="15"/>
      <c r="M106" s="15"/>
      <c r="N106" s="15"/>
      <c r="O106" s="15"/>
      <c r="P106" s="15"/>
    </row>
    <row r="107" spans="1:16">
      <c r="A107" s="47" t="s">
        <v>99</v>
      </c>
      <c r="B107" s="48" t="s">
        <v>32</v>
      </c>
      <c r="C107" s="124">
        <v>200</v>
      </c>
      <c r="D107" s="6">
        <v>1</v>
      </c>
      <c r="E107" s="15"/>
      <c r="F107" s="15"/>
      <c r="G107" s="15"/>
      <c r="H107" s="15"/>
      <c r="I107" s="121">
        <v>2.4</v>
      </c>
      <c r="J107" s="15"/>
      <c r="K107" s="15"/>
      <c r="L107" s="15"/>
      <c r="M107" s="15"/>
      <c r="N107" s="15"/>
      <c r="O107" s="15"/>
      <c r="P107" s="15"/>
    </row>
    <row r="108" spans="1:16">
      <c r="A108" s="47" t="s">
        <v>100</v>
      </c>
      <c r="B108" s="48" t="s">
        <v>33</v>
      </c>
      <c r="C108" s="124">
        <v>300</v>
      </c>
      <c r="D108" s="6">
        <v>1</v>
      </c>
      <c r="E108" s="15"/>
      <c r="F108" s="15"/>
      <c r="G108" s="15"/>
      <c r="H108" s="15"/>
      <c r="I108" s="109">
        <v>24</v>
      </c>
      <c r="J108" s="15"/>
      <c r="K108" s="15"/>
      <c r="L108" s="15"/>
      <c r="M108" s="15"/>
      <c r="N108" s="15"/>
      <c r="O108" s="15"/>
      <c r="P108" s="15"/>
    </row>
    <row r="109" spans="1:16">
      <c r="A109" s="47" t="s">
        <v>101</v>
      </c>
      <c r="B109" s="48" t="s">
        <v>34</v>
      </c>
      <c r="C109" s="124">
        <v>500</v>
      </c>
      <c r="D109" s="6">
        <v>20</v>
      </c>
      <c r="E109" s="15"/>
      <c r="F109" s="15"/>
      <c r="G109" s="15"/>
      <c r="H109" s="15"/>
      <c r="I109" s="109">
        <v>63</v>
      </c>
      <c r="J109" s="15"/>
      <c r="K109" s="15"/>
      <c r="L109" s="15"/>
      <c r="M109" s="15"/>
      <c r="N109" s="15"/>
      <c r="O109" s="15"/>
      <c r="P109" s="15"/>
    </row>
    <row r="110" spans="1:16">
      <c r="A110" s="47" t="s">
        <v>102</v>
      </c>
      <c r="B110" s="48" t="s">
        <v>35</v>
      </c>
      <c r="C110" s="128">
        <v>0.2</v>
      </c>
      <c r="D110" s="6">
        <v>0.02</v>
      </c>
      <c r="E110" s="15"/>
      <c r="F110" s="15"/>
      <c r="G110" s="15"/>
      <c r="H110" s="15"/>
      <c r="I110" s="109" t="s">
        <v>233</v>
      </c>
      <c r="J110" s="15"/>
      <c r="K110" s="15"/>
      <c r="L110" s="15"/>
      <c r="M110" s="15"/>
      <c r="N110" s="15"/>
      <c r="O110" s="15"/>
      <c r="P110" s="15"/>
    </row>
    <row r="111" spans="1:16">
      <c r="A111" s="47" t="s">
        <v>103</v>
      </c>
      <c r="B111" s="48" t="s">
        <v>59</v>
      </c>
      <c r="C111" s="129">
        <v>1.0000000000000001E-5</v>
      </c>
      <c r="D111" s="6">
        <v>9.9999999999999995E-7</v>
      </c>
      <c r="E111" s="15"/>
      <c r="F111" s="15"/>
      <c r="G111" s="15"/>
      <c r="H111" s="15"/>
      <c r="I111" s="109" t="s">
        <v>294</v>
      </c>
      <c r="J111" s="15"/>
      <c r="K111" s="15"/>
      <c r="L111" s="15"/>
      <c r="M111" s="15"/>
      <c r="N111" s="15"/>
      <c r="O111" s="15"/>
      <c r="P111" s="15"/>
    </row>
    <row r="112" spans="1:16">
      <c r="A112" s="47" t="s">
        <v>104</v>
      </c>
      <c r="B112" s="48" t="s">
        <v>36</v>
      </c>
      <c r="C112" s="129">
        <v>1.0000000000000001E-5</v>
      </c>
      <c r="D112" s="6">
        <v>9.9999999999999995E-7</v>
      </c>
      <c r="E112" s="15"/>
      <c r="F112" s="15"/>
      <c r="G112" s="15"/>
      <c r="H112" s="15"/>
      <c r="I112" s="109" t="s">
        <v>294</v>
      </c>
      <c r="J112" s="15"/>
      <c r="K112" s="15"/>
      <c r="L112" s="15"/>
      <c r="M112" s="15"/>
      <c r="N112" s="15"/>
      <c r="O112" s="15"/>
      <c r="P112" s="15"/>
    </row>
    <row r="113" spans="1:77">
      <c r="A113" s="47" t="s">
        <v>105</v>
      </c>
      <c r="B113" s="48" t="s">
        <v>37</v>
      </c>
      <c r="C113" s="127">
        <v>0.02</v>
      </c>
      <c r="D113" s="6">
        <v>2E-3</v>
      </c>
      <c r="E113" s="15"/>
      <c r="F113" s="15"/>
      <c r="G113" s="15"/>
      <c r="H113" s="15"/>
      <c r="I113" s="109" t="s">
        <v>173</v>
      </c>
      <c r="J113" s="15"/>
      <c r="K113" s="15"/>
      <c r="L113" s="15"/>
      <c r="M113" s="15"/>
      <c r="N113" s="15"/>
      <c r="O113" s="15"/>
      <c r="P113" s="15"/>
    </row>
    <row r="114" spans="1:77">
      <c r="A114" s="47" t="s">
        <v>106</v>
      </c>
      <c r="B114" s="48" t="s">
        <v>38</v>
      </c>
      <c r="C114" s="125">
        <v>5.0000000000000001E-3</v>
      </c>
      <c r="D114" s="6">
        <v>5.0000000000000001E-4</v>
      </c>
      <c r="E114" s="15"/>
      <c r="F114" s="15"/>
      <c r="G114" s="15"/>
      <c r="H114" s="15"/>
      <c r="I114" s="109" t="s">
        <v>178</v>
      </c>
      <c r="J114" s="15"/>
      <c r="K114" s="15"/>
      <c r="L114" s="15"/>
      <c r="M114" s="15"/>
      <c r="N114" s="15"/>
      <c r="O114" s="15"/>
      <c r="P114" s="15"/>
    </row>
    <row r="115" spans="1:77">
      <c r="A115" s="47" t="s">
        <v>107</v>
      </c>
      <c r="B115" s="48" t="s">
        <v>39</v>
      </c>
      <c r="C115" s="124">
        <v>3</v>
      </c>
      <c r="D115" s="6">
        <v>0.3</v>
      </c>
      <c r="E115" s="15"/>
      <c r="F115" s="15"/>
      <c r="G115" s="15"/>
      <c r="H115" s="15"/>
      <c r="I115" s="109">
        <v>1.1000000000000001</v>
      </c>
      <c r="J115" s="15"/>
      <c r="K115" s="15"/>
      <c r="L115" s="15"/>
      <c r="M115" s="15"/>
      <c r="N115" s="15"/>
      <c r="O115" s="15"/>
      <c r="P115" s="15"/>
    </row>
    <row r="116" spans="1:77">
      <c r="A116" s="47" t="s">
        <v>108</v>
      </c>
      <c r="B116" s="48" t="s">
        <v>40</v>
      </c>
      <c r="C116" s="3" t="s">
        <v>113</v>
      </c>
      <c r="D116" s="6"/>
      <c r="E116" s="15"/>
      <c r="F116" s="15"/>
      <c r="G116" s="15"/>
      <c r="H116" s="15"/>
      <c r="I116" s="109">
        <v>7.6</v>
      </c>
      <c r="J116" s="15"/>
      <c r="K116" s="15"/>
      <c r="L116" s="15"/>
      <c r="M116" s="15"/>
      <c r="N116" s="15"/>
      <c r="O116" s="15"/>
      <c r="P116" s="15"/>
    </row>
    <row r="117" spans="1:77">
      <c r="A117" s="1" t="s">
        <v>109</v>
      </c>
      <c r="B117" s="2" t="s">
        <v>41</v>
      </c>
      <c r="C117" s="3" t="s">
        <v>42</v>
      </c>
      <c r="D117" s="6"/>
      <c r="E117" s="15"/>
      <c r="F117" s="15"/>
      <c r="G117" s="15"/>
      <c r="H117" s="15"/>
      <c r="I117" s="109" t="s">
        <v>295</v>
      </c>
      <c r="J117" s="15"/>
      <c r="K117" s="15"/>
      <c r="L117" s="15"/>
      <c r="M117" s="15"/>
      <c r="N117" s="15"/>
      <c r="O117" s="15"/>
      <c r="P117" s="15"/>
    </row>
    <row r="118" spans="1:77">
      <c r="A118" s="47" t="s">
        <v>110</v>
      </c>
      <c r="B118" s="48" t="s">
        <v>43</v>
      </c>
      <c r="C118" s="3" t="s">
        <v>42</v>
      </c>
      <c r="D118" s="6"/>
      <c r="E118" s="15"/>
      <c r="F118" s="15"/>
      <c r="G118" s="15"/>
      <c r="H118" s="15"/>
      <c r="I118" s="109" t="s">
        <v>236</v>
      </c>
      <c r="J118" s="15"/>
      <c r="K118" s="15"/>
      <c r="L118" s="15"/>
      <c r="M118" s="15"/>
      <c r="N118" s="15"/>
      <c r="O118" s="15"/>
      <c r="P118" s="15"/>
    </row>
    <row r="119" spans="1:77">
      <c r="A119" s="47" t="s">
        <v>111</v>
      </c>
      <c r="B119" s="48" t="s">
        <v>44</v>
      </c>
      <c r="C119" s="3" t="s">
        <v>114</v>
      </c>
      <c r="D119" s="6">
        <v>0.5</v>
      </c>
      <c r="E119" s="15"/>
      <c r="F119" s="15"/>
      <c r="G119" s="15"/>
      <c r="H119" s="15"/>
      <c r="I119" s="109">
        <v>8.4</v>
      </c>
      <c r="J119" s="15"/>
      <c r="K119" s="15"/>
      <c r="L119" s="15"/>
      <c r="M119" s="15"/>
      <c r="N119" s="15"/>
      <c r="O119" s="15"/>
      <c r="P119" s="15"/>
    </row>
    <row r="120" spans="1:77">
      <c r="A120" s="47" t="s">
        <v>112</v>
      </c>
      <c r="B120" s="48" t="s">
        <v>45</v>
      </c>
      <c r="C120" s="3" t="s">
        <v>115</v>
      </c>
      <c r="D120" s="6">
        <v>0.1</v>
      </c>
      <c r="E120" s="15"/>
      <c r="F120" s="15"/>
      <c r="G120" s="15"/>
      <c r="H120" s="15"/>
      <c r="I120" s="109">
        <v>3.8</v>
      </c>
      <c r="J120" s="15"/>
      <c r="K120" s="15"/>
      <c r="L120" s="15"/>
      <c r="M120" s="15"/>
      <c r="N120" s="15"/>
      <c r="O120" s="15"/>
      <c r="P120" s="15"/>
    </row>
    <row r="121" spans="1:77">
      <c r="A121" s="1"/>
      <c r="B121" s="2" t="s">
        <v>61</v>
      </c>
      <c r="C121" s="2"/>
      <c r="D121" s="6"/>
      <c r="E121" s="15"/>
      <c r="F121" s="15"/>
      <c r="G121" s="16"/>
      <c r="H121" s="16"/>
      <c r="I121" s="109" t="s">
        <v>296</v>
      </c>
      <c r="J121" s="15"/>
      <c r="K121" s="16"/>
      <c r="L121" s="16"/>
      <c r="M121" s="16"/>
      <c r="N121" s="16"/>
      <c r="O121" s="16"/>
      <c r="P121" s="16"/>
    </row>
    <row r="122" spans="1:77">
      <c r="A122" s="36"/>
      <c r="B122" s="37"/>
      <c r="C122" s="37"/>
      <c r="D122" s="38"/>
      <c r="E122" s="39"/>
      <c r="F122" s="39"/>
      <c r="G122" s="40"/>
      <c r="H122" s="40"/>
      <c r="I122" s="40"/>
      <c r="J122" s="40"/>
      <c r="K122" s="40"/>
      <c r="L122" s="40"/>
      <c r="M122" s="40"/>
      <c r="N122" s="40"/>
      <c r="O122" s="40"/>
      <c r="P122" s="40"/>
    </row>
    <row r="123" spans="1:77">
      <c r="A123" s="1"/>
      <c r="B123" s="2" t="s">
        <v>262</v>
      </c>
      <c r="C123" s="4"/>
      <c r="D123" s="6"/>
      <c r="E123" s="17"/>
      <c r="F123" s="17">
        <v>19</v>
      </c>
      <c r="G123" s="17"/>
      <c r="H123" s="17"/>
      <c r="I123" s="17">
        <v>11</v>
      </c>
      <c r="J123" s="17"/>
      <c r="K123" s="17"/>
      <c r="L123" s="17">
        <v>6</v>
      </c>
      <c r="M123" s="17"/>
      <c r="N123" s="17"/>
      <c r="O123" s="17"/>
      <c r="P123" s="17"/>
    </row>
    <row r="124" spans="1:77">
      <c r="A124" s="1"/>
      <c r="B124" s="2" t="s">
        <v>263</v>
      </c>
      <c r="C124" s="4"/>
      <c r="D124" s="6"/>
      <c r="E124" s="62"/>
      <c r="F124" s="71" t="s">
        <v>281</v>
      </c>
      <c r="G124" s="17"/>
      <c r="H124" s="17"/>
      <c r="I124" s="17" t="s">
        <v>298</v>
      </c>
      <c r="J124" s="17"/>
      <c r="K124" s="17"/>
      <c r="L124" s="17">
        <v>5.2</v>
      </c>
      <c r="M124" s="17"/>
      <c r="N124" s="17"/>
      <c r="O124" s="17"/>
      <c r="P124" s="17"/>
      <c r="BY124" s="5">
        <v>0</v>
      </c>
    </row>
    <row r="125" spans="1:77">
      <c r="A125" s="1"/>
      <c r="B125" s="2" t="s">
        <v>264</v>
      </c>
      <c r="C125" s="4"/>
      <c r="D125" s="6"/>
      <c r="E125" s="17"/>
      <c r="F125" s="17"/>
      <c r="G125" s="17"/>
      <c r="H125" s="17"/>
      <c r="I125" s="17">
        <v>0</v>
      </c>
      <c r="J125" s="17"/>
      <c r="K125" s="17"/>
      <c r="L125" s="17"/>
      <c r="M125" s="17"/>
      <c r="N125" s="17"/>
      <c r="O125" s="17"/>
      <c r="P125" s="17"/>
    </row>
    <row r="126" spans="1:77">
      <c r="A126" s="1"/>
      <c r="B126" s="2" t="s">
        <v>265</v>
      </c>
      <c r="C126" s="4"/>
      <c r="D126" s="6"/>
      <c r="E126" s="17"/>
      <c r="F126" s="17"/>
      <c r="G126" s="17"/>
      <c r="H126" s="17"/>
      <c r="I126" s="17">
        <v>0</v>
      </c>
      <c r="J126" s="17"/>
      <c r="K126" s="17"/>
      <c r="L126" s="17"/>
      <c r="M126" s="17"/>
      <c r="N126" s="17"/>
      <c r="O126" s="17"/>
      <c r="P126" s="17"/>
    </row>
    <row r="127" spans="1:77">
      <c r="A127" s="1"/>
      <c r="B127" s="2" t="s">
        <v>243</v>
      </c>
      <c r="C127" s="4" t="s">
        <v>261</v>
      </c>
      <c r="D127" s="6"/>
      <c r="E127" s="96"/>
      <c r="F127" s="17"/>
      <c r="G127" s="17"/>
      <c r="H127" s="17"/>
      <c r="I127" s="15" t="s">
        <v>299</v>
      </c>
      <c r="J127" s="17"/>
      <c r="K127" s="17"/>
      <c r="L127" s="17"/>
      <c r="M127" s="17"/>
      <c r="N127" s="17"/>
      <c r="O127" s="17"/>
      <c r="P127" s="17"/>
    </row>
    <row r="128" spans="1:77">
      <c r="A128" s="36"/>
      <c r="B128" s="37"/>
      <c r="C128" s="41"/>
      <c r="D128" s="38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</row>
    <row r="129" spans="1:16">
      <c r="A129" s="7"/>
      <c r="B129" s="60" t="s">
        <v>138</v>
      </c>
      <c r="C129" s="57"/>
      <c r="E129" s="35"/>
      <c r="F129" s="35">
        <f>IF(八幡沢・第６!F131=0,"",八幡沢・第６!F131)</f>
        <v>45433</v>
      </c>
      <c r="G129" s="99"/>
      <c r="H129" s="95"/>
      <c r="I129" s="95">
        <v>45531</v>
      </c>
      <c r="J129" s="95"/>
      <c r="K129" s="95"/>
      <c r="L129" s="95">
        <v>45615</v>
      </c>
      <c r="M129" s="95"/>
      <c r="N129" s="95"/>
      <c r="O129" s="95"/>
      <c r="P129" s="95"/>
    </row>
    <row r="130" spans="1:16">
      <c r="A130" s="1"/>
      <c r="B130" s="24" t="s">
        <v>48</v>
      </c>
      <c r="C130" s="25" t="s">
        <v>234</v>
      </c>
      <c r="D130" s="58" t="s">
        <v>161</v>
      </c>
      <c r="E130" s="27"/>
      <c r="F130" s="79" t="s">
        <v>140</v>
      </c>
      <c r="G130" s="27"/>
      <c r="H130" s="79"/>
      <c r="I130" s="79" t="s">
        <v>295</v>
      </c>
      <c r="J130" s="27"/>
      <c r="K130" s="27"/>
      <c r="L130" s="27" t="s">
        <v>140</v>
      </c>
      <c r="M130" s="27"/>
      <c r="N130" s="27"/>
      <c r="O130" s="27"/>
      <c r="P130" s="27"/>
    </row>
    <row r="131" spans="1:16">
      <c r="A131" s="1"/>
      <c r="B131" s="18" t="s">
        <v>50</v>
      </c>
      <c r="C131" s="19" t="s">
        <v>51</v>
      </c>
      <c r="D131" s="20"/>
      <c r="E131" s="31"/>
      <c r="F131" s="31">
        <v>21.2</v>
      </c>
      <c r="G131" s="31"/>
      <c r="H131" s="65"/>
      <c r="I131" s="31">
        <v>25.8</v>
      </c>
      <c r="J131" s="31"/>
      <c r="K131" s="31"/>
      <c r="L131" s="31">
        <v>8.8000000000000007</v>
      </c>
      <c r="M131" s="31"/>
      <c r="N131" s="31"/>
      <c r="O131" s="31"/>
      <c r="P131" s="31"/>
    </row>
    <row r="132" spans="1:16">
      <c r="A132" s="1"/>
      <c r="B132" s="21" t="s">
        <v>52</v>
      </c>
      <c r="C132" s="22" t="s">
        <v>51</v>
      </c>
      <c r="D132" s="23"/>
      <c r="E132" s="33"/>
      <c r="F132" s="33">
        <v>13.8</v>
      </c>
      <c r="G132" s="33"/>
      <c r="H132" s="66"/>
      <c r="I132" s="33">
        <v>20.2</v>
      </c>
      <c r="J132" s="33"/>
      <c r="K132" s="33"/>
      <c r="L132" s="33">
        <v>11.8</v>
      </c>
      <c r="M132" s="33"/>
      <c r="N132" s="33"/>
      <c r="O132" s="33"/>
      <c r="P132" s="33"/>
    </row>
    <row r="133" spans="1:16">
      <c r="A133" s="1"/>
      <c r="B133" s="6" t="s">
        <v>137</v>
      </c>
      <c r="C133" s="6"/>
      <c r="D133" s="6"/>
      <c r="E133" s="35"/>
      <c r="F133" s="35" t="s">
        <v>321</v>
      </c>
      <c r="G133" s="35"/>
      <c r="H133" s="35"/>
      <c r="I133" s="35" t="s">
        <v>297</v>
      </c>
      <c r="J133" s="35"/>
      <c r="K133" s="35"/>
      <c r="L133" s="35" t="s">
        <v>316</v>
      </c>
      <c r="M133" s="35"/>
      <c r="N133" s="35"/>
      <c r="O133" s="35"/>
      <c r="P133" s="35"/>
    </row>
  </sheetData>
  <mergeCells count="2">
    <mergeCell ref="A2:A3"/>
    <mergeCell ref="A68:A69"/>
  </mergeCells>
  <phoneticPr fontId="1"/>
  <dataValidations count="1">
    <dataValidation imeMode="off" allowBlank="1" showInputMessage="1" showErrorMessage="1" sqref="J105 F63:G65 I131:I132 O51:O53 E99:F123 J116:J119 F13 I64:I65 J107:J109 F131:F132 J130:P132 J63:P65 L86:L92 L82:L84 I72:I79 G33:H61 I81:I126 K99:P126 I15:I61 G99:H126 E125:F126 E127:P128 E33:E61 F24:F61 I6:I13 J121:J126 E130:E132 G130:G132 L13 L24:L61 M33:N61 J33:K61 O55:O61 P33:P61" xr:uid="{00000000-0002-0000-03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6" fitToHeight="2" orientation="landscape" r:id="rId1"/>
  <rowBreaks count="1" manualBreakCount="1">
    <brk id="66" max="15" man="1"/>
  </rowBreaks>
  <ignoredErrors>
    <ignoredError sqref="A4:A10 A14:A120 A11:B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P133"/>
  <sheetViews>
    <sheetView view="pageBreakPreview" zoomScale="55" zoomScaleNormal="100" zoomScaleSheetLayoutView="55" workbookViewId="0">
      <pane xSplit="4" ySplit="3" topLeftCell="J4" activePane="bottomRight" state="frozen"/>
      <selection activeCell="H335" sqref="H335"/>
      <selection pane="topRight" activeCell="H335" sqref="H335"/>
      <selection pane="bottomLeft" activeCell="H335" sqref="H335"/>
      <selection pane="bottomRight" activeCell="P12" sqref="P12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customWidth="1"/>
    <col min="4" max="6" width="9.5" style="5" customWidth="1"/>
    <col min="7" max="7" width="9.5" style="98" customWidth="1"/>
    <col min="8" max="16" width="9.5" style="5" customWidth="1"/>
    <col min="17" max="16384" width="9" style="5"/>
  </cols>
  <sheetData>
    <row r="1" spans="1:16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96">
        <v>7</v>
      </c>
      <c r="H1" s="96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</row>
    <row r="2" spans="1:16">
      <c r="A2" s="140" t="s">
        <v>143</v>
      </c>
      <c r="B2" s="7" t="s">
        <v>151</v>
      </c>
      <c r="C2" s="7"/>
      <c r="D2" s="7" t="s">
        <v>139</v>
      </c>
      <c r="E2" s="7">
        <f>SUBTOTAL(3,E4:E54)</f>
        <v>9</v>
      </c>
      <c r="F2" s="7">
        <f t="shared" ref="F2:P2" si="0">SUBTOTAL(3,F4:F54)</f>
        <v>22</v>
      </c>
      <c r="G2" s="96">
        <f t="shared" si="0"/>
        <v>9</v>
      </c>
      <c r="H2" s="96">
        <f t="shared" si="0"/>
        <v>9</v>
      </c>
      <c r="I2" s="7">
        <f t="shared" si="0"/>
        <v>51</v>
      </c>
      <c r="J2" s="7">
        <f t="shared" si="0"/>
        <v>9</v>
      </c>
      <c r="K2" s="7">
        <f t="shared" si="0"/>
        <v>9</v>
      </c>
      <c r="L2" s="7">
        <f t="shared" si="0"/>
        <v>22</v>
      </c>
      <c r="M2" s="7">
        <f t="shared" si="0"/>
        <v>9</v>
      </c>
      <c r="N2" s="7">
        <f t="shared" si="0"/>
        <v>9</v>
      </c>
      <c r="O2" s="100">
        <f t="shared" si="0"/>
        <v>22</v>
      </c>
      <c r="P2" s="100">
        <f t="shared" si="0"/>
        <v>9</v>
      </c>
    </row>
    <row r="3" spans="1:16">
      <c r="A3" s="141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96" t="s">
        <v>119</v>
      </c>
      <c r="H3" s="96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100" t="s">
        <v>127</v>
      </c>
      <c r="P3" s="100" t="s">
        <v>128</v>
      </c>
    </row>
    <row r="4" spans="1:16">
      <c r="A4" s="45" t="s">
        <v>62</v>
      </c>
      <c r="B4" s="46" t="s">
        <v>0</v>
      </c>
      <c r="C4" s="123">
        <v>100</v>
      </c>
      <c r="D4" s="6">
        <v>0</v>
      </c>
      <c r="E4" s="109">
        <v>0</v>
      </c>
      <c r="F4" s="109">
        <v>0</v>
      </c>
      <c r="G4" s="109">
        <v>0</v>
      </c>
      <c r="H4" s="109">
        <v>0</v>
      </c>
      <c r="I4" s="109">
        <v>4</v>
      </c>
      <c r="J4" s="109">
        <v>0</v>
      </c>
      <c r="K4" s="109">
        <v>0</v>
      </c>
      <c r="L4" s="109">
        <v>0</v>
      </c>
      <c r="M4" s="109">
        <v>0</v>
      </c>
      <c r="N4" s="109">
        <v>0</v>
      </c>
      <c r="O4" s="15">
        <v>0</v>
      </c>
      <c r="P4" s="15">
        <v>0</v>
      </c>
    </row>
    <row r="5" spans="1:16">
      <c r="A5" s="45" t="s">
        <v>63</v>
      </c>
      <c r="B5" s="46" t="s">
        <v>1</v>
      </c>
      <c r="C5" s="3" t="s">
        <v>2</v>
      </c>
      <c r="D5" s="6"/>
      <c r="E5" s="109" t="s">
        <v>197</v>
      </c>
      <c r="F5" s="109" t="s">
        <v>197</v>
      </c>
      <c r="G5" s="109" t="s">
        <v>197</v>
      </c>
      <c r="H5" s="109" t="s">
        <v>197</v>
      </c>
      <c r="I5" s="109" t="s">
        <v>197</v>
      </c>
      <c r="J5" s="109" t="s">
        <v>197</v>
      </c>
      <c r="K5" s="109" t="s">
        <v>197</v>
      </c>
      <c r="L5" s="109" t="s">
        <v>197</v>
      </c>
      <c r="M5" s="109" t="s">
        <v>197</v>
      </c>
      <c r="N5" s="109" t="s">
        <v>197</v>
      </c>
      <c r="O5" s="15" t="s">
        <v>197</v>
      </c>
      <c r="P5" s="15" t="s">
        <v>197</v>
      </c>
    </row>
    <row r="6" spans="1:16">
      <c r="A6" s="1" t="s">
        <v>64</v>
      </c>
      <c r="B6" s="2" t="s">
        <v>3</v>
      </c>
      <c r="C6" s="125">
        <v>3.0000000000000001E-3</v>
      </c>
      <c r="D6" s="6">
        <v>2.9999999999999997E-4</v>
      </c>
      <c r="E6" s="109"/>
      <c r="F6" s="109"/>
      <c r="G6" s="109"/>
      <c r="H6" s="109"/>
      <c r="I6" s="109" t="s">
        <v>167</v>
      </c>
      <c r="J6" s="109"/>
      <c r="K6" s="109"/>
      <c r="L6" s="109"/>
      <c r="M6" s="109"/>
      <c r="N6" s="109"/>
      <c r="O6" s="15"/>
      <c r="P6" s="15"/>
    </row>
    <row r="7" spans="1:16">
      <c r="A7" s="1" t="s">
        <v>65</v>
      </c>
      <c r="B7" s="2" t="s">
        <v>4</v>
      </c>
      <c r="C7" s="126">
        <v>5.0000000000000001E-4</v>
      </c>
      <c r="D7" s="6">
        <v>5.0000000000000002E-5</v>
      </c>
      <c r="E7" s="109"/>
      <c r="F7" s="109"/>
      <c r="G7" s="109"/>
      <c r="H7" s="109"/>
      <c r="I7" s="109" t="s">
        <v>168</v>
      </c>
      <c r="J7" s="109"/>
      <c r="K7" s="109"/>
      <c r="L7" s="109"/>
      <c r="M7" s="109"/>
      <c r="N7" s="109"/>
      <c r="O7" s="15"/>
      <c r="P7" s="15"/>
    </row>
    <row r="8" spans="1:16">
      <c r="A8" s="1" t="s">
        <v>66</v>
      </c>
      <c r="B8" s="2" t="s">
        <v>5</v>
      </c>
      <c r="C8" s="127">
        <v>0.01</v>
      </c>
      <c r="D8" s="6">
        <v>1E-3</v>
      </c>
      <c r="E8" s="109"/>
      <c r="F8" s="109"/>
      <c r="G8" s="109"/>
      <c r="H8" s="109"/>
      <c r="I8" s="109" t="s">
        <v>273</v>
      </c>
      <c r="J8" s="109"/>
      <c r="K8" s="109"/>
      <c r="L8" s="109"/>
      <c r="M8" s="109"/>
      <c r="N8" s="109"/>
      <c r="O8" s="15"/>
      <c r="P8" s="15"/>
    </row>
    <row r="9" spans="1:16">
      <c r="A9" s="45" t="s">
        <v>67</v>
      </c>
      <c r="B9" s="46" t="s">
        <v>6</v>
      </c>
      <c r="C9" s="127">
        <v>0.01</v>
      </c>
      <c r="D9" s="6">
        <v>1E-3</v>
      </c>
      <c r="E9" s="109"/>
      <c r="F9" s="109">
        <v>5.0000000000000001E-3</v>
      </c>
      <c r="G9" s="109"/>
      <c r="H9" s="109"/>
      <c r="I9" s="109">
        <v>3.0000000000000001E-3</v>
      </c>
      <c r="J9" s="109"/>
      <c r="K9" s="109"/>
      <c r="L9" s="109">
        <v>2E-3</v>
      </c>
      <c r="M9" s="109"/>
      <c r="N9" s="109"/>
      <c r="O9" s="109" t="s">
        <v>273</v>
      </c>
      <c r="P9" s="15"/>
    </row>
    <row r="10" spans="1:16">
      <c r="A10" s="1" t="s">
        <v>68</v>
      </c>
      <c r="B10" s="2" t="s">
        <v>7</v>
      </c>
      <c r="C10" s="127">
        <v>0.01</v>
      </c>
      <c r="D10" s="6">
        <v>1E-3</v>
      </c>
      <c r="E10" s="109"/>
      <c r="F10" s="109"/>
      <c r="G10" s="109"/>
      <c r="H10" s="109"/>
      <c r="I10" s="109" t="s">
        <v>273</v>
      </c>
      <c r="J10" s="109"/>
      <c r="K10" s="109"/>
      <c r="L10" s="109"/>
      <c r="M10" s="109"/>
      <c r="N10" s="109"/>
      <c r="O10" s="109"/>
      <c r="P10" s="15"/>
    </row>
    <row r="11" spans="1:16">
      <c r="A11" s="1" t="s">
        <v>69</v>
      </c>
      <c r="B11" s="2" t="s">
        <v>8</v>
      </c>
      <c r="C11" s="127">
        <v>0.05</v>
      </c>
      <c r="D11" s="6">
        <v>5.0000000000000001E-3</v>
      </c>
      <c r="E11" s="109"/>
      <c r="F11" s="109"/>
      <c r="G11" s="109"/>
      <c r="H11" s="109"/>
      <c r="I11" s="109" t="s">
        <v>173</v>
      </c>
      <c r="J11" s="109"/>
      <c r="K11" s="109"/>
      <c r="L11" s="109"/>
      <c r="M11" s="109"/>
      <c r="N11" s="109"/>
      <c r="O11" s="109"/>
      <c r="P11" s="15"/>
    </row>
    <row r="12" spans="1:16">
      <c r="A12" s="1" t="s">
        <v>70</v>
      </c>
      <c r="B12" s="2" t="s">
        <v>9</v>
      </c>
      <c r="C12" s="127">
        <v>0.04</v>
      </c>
      <c r="D12" s="6">
        <v>4.0000000000000001E-3</v>
      </c>
      <c r="E12" s="109"/>
      <c r="F12" s="109"/>
      <c r="G12" s="109"/>
      <c r="H12" s="109"/>
      <c r="I12" s="109" t="s">
        <v>290</v>
      </c>
      <c r="J12" s="109"/>
      <c r="K12" s="109"/>
      <c r="L12" s="109"/>
      <c r="M12" s="109"/>
      <c r="N12" s="109"/>
      <c r="O12" s="109"/>
      <c r="P12" s="15"/>
    </row>
    <row r="13" spans="1:16">
      <c r="A13" s="45" t="s">
        <v>71</v>
      </c>
      <c r="B13" s="46" t="s">
        <v>10</v>
      </c>
      <c r="C13" s="127">
        <v>0.01</v>
      </c>
      <c r="D13" s="6">
        <v>1E-3</v>
      </c>
      <c r="E13" s="109"/>
      <c r="F13" s="109" t="s">
        <v>279</v>
      </c>
      <c r="G13" s="109"/>
      <c r="H13" s="109"/>
      <c r="I13" s="109" t="s">
        <v>273</v>
      </c>
      <c r="J13" s="109"/>
      <c r="K13" s="109"/>
      <c r="L13" s="109" t="s">
        <v>273</v>
      </c>
      <c r="M13" s="109"/>
      <c r="N13" s="109"/>
      <c r="O13" s="109" t="s">
        <v>273</v>
      </c>
      <c r="P13" s="15"/>
    </row>
    <row r="14" spans="1:16">
      <c r="A14" s="1" t="s">
        <v>72</v>
      </c>
      <c r="B14" s="2" t="s">
        <v>11</v>
      </c>
      <c r="C14" s="124">
        <v>10</v>
      </c>
      <c r="D14" s="6">
        <v>0.02</v>
      </c>
      <c r="E14" s="109"/>
      <c r="F14" s="109"/>
      <c r="G14" s="109"/>
      <c r="H14" s="109"/>
      <c r="I14" s="109">
        <v>0.6</v>
      </c>
      <c r="J14" s="109"/>
      <c r="K14" s="109"/>
      <c r="L14" s="109"/>
      <c r="M14" s="109"/>
      <c r="N14" s="109"/>
      <c r="O14" s="109"/>
      <c r="P14" s="15"/>
    </row>
    <row r="15" spans="1:16">
      <c r="A15" s="1" t="s">
        <v>73</v>
      </c>
      <c r="B15" s="2" t="s">
        <v>12</v>
      </c>
      <c r="C15" s="128">
        <v>0.8</v>
      </c>
      <c r="D15" s="6">
        <v>0.08</v>
      </c>
      <c r="E15" s="115"/>
      <c r="F15" s="115"/>
      <c r="G15" s="115"/>
      <c r="H15" s="115"/>
      <c r="I15" s="109" t="s">
        <v>170</v>
      </c>
      <c r="J15" s="115"/>
      <c r="K15" s="115"/>
      <c r="L15" s="115"/>
      <c r="M15" s="115"/>
      <c r="N15" s="115"/>
      <c r="O15" s="109"/>
      <c r="P15" s="29"/>
    </row>
    <row r="16" spans="1:16">
      <c r="A16" s="1" t="s">
        <v>74</v>
      </c>
      <c r="B16" s="2" t="s">
        <v>13</v>
      </c>
      <c r="C16" s="128">
        <v>1</v>
      </c>
      <c r="D16" s="6">
        <v>0.1</v>
      </c>
      <c r="E16" s="109"/>
      <c r="F16" s="109"/>
      <c r="G16" s="109"/>
      <c r="H16" s="109"/>
      <c r="I16" s="109" t="s">
        <v>171</v>
      </c>
      <c r="J16" s="109"/>
      <c r="K16" s="109"/>
      <c r="L16" s="109"/>
      <c r="M16" s="109"/>
      <c r="N16" s="109"/>
      <c r="O16" s="109"/>
      <c r="P16" s="15"/>
    </row>
    <row r="17" spans="1:16">
      <c r="A17" s="1" t="s">
        <v>75</v>
      </c>
      <c r="B17" s="2" t="s">
        <v>14</v>
      </c>
      <c r="C17" s="125">
        <v>2E-3</v>
      </c>
      <c r="D17" s="6">
        <v>2.0000000000000001E-4</v>
      </c>
      <c r="E17" s="109"/>
      <c r="F17" s="109"/>
      <c r="G17" s="109"/>
      <c r="H17" s="109"/>
      <c r="I17" s="109" t="s">
        <v>291</v>
      </c>
      <c r="J17" s="109"/>
      <c r="K17" s="109"/>
      <c r="L17" s="109"/>
      <c r="M17" s="109"/>
      <c r="N17" s="109"/>
      <c r="O17" s="109"/>
      <c r="P17" s="15"/>
    </row>
    <row r="18" spans="1:16">
      <c r="A18" s="1" t="s">
        <v>76</v>
      </c>
      <c r="B18" s="2" t="s">
        <v>15</v>
      </c>
      <c r="C18" s="127">
        <v>0.05</v>
      </c>
      <c r="D18" s="6">
        <v>5.0000000000000001E-3</v>
      </c>
      <c r="E18" s="109"/>
      <c r="F18" s="109"/>
      <c r="G18" s="109"/>
      <c r="H18" s="109"/>
      <c r="I18" s="109" t="s">
        <v>252</v>
      </c>
      <c r="J18" s="109"/>
      <c r="K18" s="109"/>
      <c r="L18" s="109"/>
      <c r="M18" s="109"/>
      <c r="N18" s="109"/>
      <c r="O18" s="109"/>
      <c r="P18" s="15"/>
    </row>
    <row r="19" spans="1:16">
      <c r="A19" s="1" t="s">
        <v>77</v>
      </c>
      <c r="B19" s="2" t="s">
        <v>16</v>
      </c>
      <c r="C19" s="127">
        <v>0.04</v>
      </c>
      <c r="D19" s="6">
        <v>4.0000000000000001E-3</v>
      </c>
      <c r="E19" s="109"/>
      <c r="F19" s="109"/>
      <c r="G19" s="109"/>
      <c r="H19" s="109"/>
      <c r="I19" s="109" t="s">
        <v>290</v>
      </c>
      <c r="J19" s="109"/>
      <c r="K19" s="109"/>
      <c r="L19" s="109"/>
      <c r="M19" s="109"/>
      <c r="N19" s="109"/>
      <c r="O19" s="109"/>
      <c r="P19" s="15"/>
    </row>
    <row r="20" spans="1:16">
      <c r="A20" s="1" t="s">
        <v>78</v>
      </c>
      <c r="B20" s="2" t="s">
        <v>17</v>
      </c>
      <c r="C20" s="127">
        <v>0.02</v>
      </c>
      <c r="D20" s="6">
        <v>2E-3</v>
      </c>
      <c r="E20" s="109"/>
      <c r="F20" s="109"/>
      <c r="G20" s="109"/>
      <c r="H20" s="109"/>
      <c r="I20" s="109" t="s">
        <v>173</v>
      </c>
      <c r="J20" s="109"/>
      <c r="K20" s="109"/>
      <c r="L20" s="109"/>
      <c r="M20" s="109"/>
      <c r="N20" s="109"/>
      <c r="O20" s="109"/>
      <c r="P20" s="15"/>
    </row>
    <row r="21" spans="1:16">
      <c r="A21" s="1" t="s">
        <v>79</v>
      </c>
      <c r="B21" s="2" t="s">
        <v>53</v>
      </c>
      <c r="C21" s="127">
        <v>0.01</v>
      </c>
      <c r="D21" s="6">
        <v>1E-3</v>
      </c>
      <c r="E21" s="109"/>
      <c r="F21" s="109"/>
      <c r="G21" s="109"/>
      <c r="H21" s="109"/>
      <c r="I21" s="109" t="s">
        <v>273</v>
      </c>
      <c r="J21" s="109"/>
      <c r="K21" s="109"/>
      <c r="L21" s="109"/>
      <c r="M21" s="109"/>
      <c r="N21" s="109"/>
      <c r="O21" s="109"/>
      <c r="P21" s="15"/>
    </row>
    <row r="22" spans="1:16">
      <c r="A22" s="1" t="s">
        <v>80</v>
      </c>
      <c r="B22" s="2" t="s">
        <v>54</v>
      </c>
      <c r="C22" s="127">
        <v>0.01</v>
      </c>
      <c r="D22" s="6">
        <v>1E-3</v>
      </c>
      <c r="E22" s="109"/>
      <c r="F22" s="109"/>
      <c r="G22" s="109"/>
      <c r="H22" s="109"/>
      <c r="I22" s="109" t="s">
        <v>273</v>
      </c>
      <c r="J22" s="109"/>
      <c r="K22" s="109"/>
      <c r="L22" s="109"/>
      <c r="M22" s="109"/>
      <c r="N22" s="109"/>
      <c r="O22" s="109"/>
      <c r="P22" s="15"/>
    </row>
    <row r="23" spans="1:16">
      <c r="A23" s="1" t="s">
        <v>81</v>
      </c>
      <c r="B23" s="2" t="s">
        <v>55</v>
      </c>
      <c r="C23" s="127">
        <v>0.01</v>
      </c>
      <c r="D23" s="6">
        <v>1E-3</v>
      </c>
      <c r="E23" s="109"/>
      <c r="F23" s="109"/>
      <c r="G23" s="109"/>
      <c r="H23" s="109"/>
      <c r="I23" s="109" t="s">
        <v>273</v>
      </c>
      <c r="J23" s="109"/>
      <c r="K23" s="109"/>
      <c r="L23" s="109"/>
      <c r="M23" s="109"/>
      <c r="N23" s="109"/>
      <c r="O23" s="109"/>
      <c r="P23" s="15"/>
    </row>
    <row r="24" spans="1:16">
      <c r="A24" s="77" t="s">
        <v>82</v>
      </c>
      <c r="B24" s="78" t="s">
        <v>18</v>
      </c>
      <c r="C24" s="128">
        <v>0.6</v>
      </c>
      <c r="D24" s="6">
        <v>0.06</v>
      </c>
      <c r="E24" s="109"/>
      <c r="F24" s="109" t="s">
        <v>200</v>
      </c>
      <c r="G24" s="109"/>
      <c r="H24" s="109"/>
      <c r="I24" s="109">
        <v>0.08</v>
      </c>
      <c r="J24" s="109"/>
      <c r="K24" s="109"/>
      <c r="L24" s="109" t="s">
        <v>200</v>
      </c>
      <c r="M24" s="109"/>
      <c r="N24" s="109"/>
      <c r="O24" s="109" t="s">
        <v>200</v>
      </c>
      <c r="P24" s="15"/>
    </row>
    <row r="25" spans="1:16">
      <c r="A25" s="77" t="s">
        <v>83</v>
      </c>
      <c r="B25" s="78" t="s">
        <v>19</v>
      </c>
      <c r="C25" s="127">
        <v>0.02</v>
      </c>
      <c r="D25" s="6">
        <v>2E-3</v>
      </c>
      <c r="E25" s="109"/>
      <c r="F25" s="109" t="s">
        <v>173</v>
      </c>
      <c r="G25" s="109"/>
      <c r="H25" s="109"/>
      <c r="I25" s="109" t="s">
        <v>173</v>
      </c>
      <c r="J25" s="109"/>
      <c r="K25" s="109"/>
      <c r="L25" s="109" t="s">
        <v>173</v>
      </c>
      <c r="M25" s="109"/>
      <c r="N25" s="109"/>
      <c r="O25" s="109" t="s">
        <v>173</v>
      </c>
      <c r="P25" s="15"/>
    </row>
    <row r="26" spans="1:16">
      <c r="A26" s="77" t="s">
        <v>84</v>
      </c>
      <c r="B26" s="78" t="s">
        <v>20</v>
      </c>
      <c r="C26" s="127">
        <v>0.06</v>
      </c>
      <c r="D26" s="6">
        <v>1E-3</v>
      </c>
      <c r="E26" s="109"/>
      <c r="F26" s="109">
        <v>0.02</v>
      </c>
      <c r="G26" s="109"/>
      <c r="H26" s="109"/>
      <c r="I26" s="109">
        <v>2.7E-2</v>
      </c>
      <c r="J26" s="109"/>
      <c r="K26" s="109"/>
      <c r="L26" s="109">
        <v>1.2999999999999999E-2</v>
      </c>
      <c r="M26" s="109"/>
      <c r="N26" s="109"/>
      <c r="O26" s="109">
        <v>7.0000000000000001E-3</v>
      </c>
      <c r="P26" s="15"/>
    </row>
    <row r="27" spans="1:16">
      <c r="A27" s="77" t="s">
        <v>85</v>
      </c>
      <c r="B27" s="78" t="s">
        <v>21</v>
      </c>
      <c r="C27" s="127">
        <v>0.03</v>
      </c>
      <c r="D27" s="6">
        <v>3.0000000000000001E-3</v>
      </c>
      <c r="E27" s="109"/>
      <c r="F27" s="109" t="s">
        <v>201</v>
      </c>
      <c r="G27" s="109"/>
      <c r="H27" s="109"/>
      <c r="I27" s="109">
        <v>5.0000000000000001E-3</v>
      </c>
      <c r="J27" s="109"/>
      <c r="K27" s="109"/>
      <c r="L27" s="109">
        <v>7.0000000000000001E-3</v>
      </c>
      <c r="M27" s="109"/>
      <c r="N27" s="109"/>
      <c r="O27" s="109">
        <v>4.0000000000000001E-3</v>
      </c>
      <c r="P27" s="15"/>
    </row>
    <row r="28" spans="1:16">
      <c r="A28" s="77" t="s">
        <v>86</v>
      </c>
      <c r="B28" s="78" t="s">
        <v>56</v>
      </c>
      <c r="C28" s="128">
        <v>0.1</v>
      </c>
      <c r="D28" s="6">
        <v>1E-3</v>
      </c>
      <c r="E28" s="109"/>
      <c r="F28" s="109" t="s">
        <v>279</v>
      </c>
      <c r="G28" s="109"/>
      <c r="H28" s="109"/>
      <c r="I28" s="109" t="s">
        <v>273</v>
      </c>
      <c r="J28" s="109"/>
      <c r="K28" s="109"/>
      <c r="L28" s="109" t="s">
        <v>273</v>
      </c>
      <c r="M28" s="109"/>
      <c r="N28" s="109"/>
      <c r="O28" s="109" t="s">
        <v>273</v>
      </c>
      <c r="P28" s="15"/>
    </row>
    <row r="29" spans="1:16">
      <c r="A29" s="77" t="s">
        <v>87</v>
      </c>
      <c r="B29" s="78" t="s">
        <v>22</v>
      </c>
      <c r="C29" s="127">
        <v>0.01</v>
      </c>
      <c r="D29" s="6">
        <v>1E-3</v>
      </c>
      <c r="E29" s="109"/>
      <c r="F29" s="109" t="s">
        <v>279</v>
      </c>
      <c r="G29" s="109"/>
      <c r="H29" s="109"/>
      <c r="I29" s="109" t="s">
        <v>273</v>
      </c>
      <c r="J29" s="109"/>
      <c r="K29" s="109"/>
      <c r="L29" s="109" t="s">
        <v>273</v>
      </c>
      <c r="M29" s="109"/>
      <c r="N29" s="109"/>
      <c r="O29" s="109" t="s">
        <v>273</v>
      </c>
      <c r="P29" s="15"/>
    </row>
    <row r="30" spans="1:16">
      <c r="A30" s="77" t="s">
        <v>88</v>
      </c>
      <c r="B30" s="78" t="s">
        <v>23</v>
      </c>
      <c r="C30" s="128">
        <v>0.1</v>
      </c>
      <c r="D30" s="6">
        <v>1E-3</v>
      </c>
      <c r="E30" s="109"/>
      <c r="F30" s="109">
        <v>2.1999999999999999E-2</v>
      </c>
      <c r="G30" s="109"/>
      <c r="H30" s="109"/>
      <c r="I30" s="109">
        <v>3.2000000000000001E-2</v>
      </c>
      <c r="J30" s="109"/>
      <c r="K30" s="109"/>
      <c r="L30" s="109">
        <v>1.6E-2</v>
      </c>
      <c r="M30" s="109"/>
      <c r="N30" s="109"/>
      <c r="O30" s="109">
        <v>8.0000000000000002E-3</v>
      </c>
      <c r="P30" s="15"/>
    </row>
    <row r="31" spans="1:16">
      <c r="A31" s="77" t="s">
        <v>89</v>
      </c>
      <c r="B31" s="78" t="s">
        <v>24</v>
      </c>
      <c r="C31" s="127">
        <v>0.03</v>
      </c>
      <c r="D31" s="6">
        <v>3.0000000000000001E-3</v>
      </c>
      <c r="E31" s="109"/>
      <c r="F31" s="109">
        <v>1.6E-2</v>
      </c>
      <c r="G31" s="109"/>
      <c r="H31" s="109"/>
      <c r="I31" s="109">
        <v>1.4999999999999999E-2</v>
      </c>
      <c r="J31" s="109"/>
      <c r="K31" s="109"/>
      <c r="L31" s="109">
        <v>1.0999999999999999E-2</v>
      </c>
      <c r="M31" s="109"/>
      <c r="N31" s="109"/>
      <c r="O31" s="109">
        <v>8.0000000000000002E-3</v>
      </c>
      <c r="P31" s="15"/>
    </row>
    <row r="32" spans="1:16">
      <c r="A32" s="77" t="s">
        <v>90</v>
      </c>
      <c r="B32" s="78" t="s">
        <v>57</v>
      </c>
      <c r="C32" s="127">
        <v>0.03</v>
      </c>
      <c r="D32" s="6">
        <v>1E-3</v>
      </c>
      <c r="E32" s="109"/>
      <c r="F32" s="109">
        <v>2E-3</v>
      </c>
      <c r="G32" s="109"/>
      <c r="H32" s="109"/>
      <c r="I32" s="109">
        <v>5.0000000000000001E-3</v>
      </c>
      <c r="J32" s="109"/>
      <c r="K32" s="109"/>
      <c r="L32" s="109">
        <v>3.0000000000000001E-3</v>
      </c>
      <c r="M32" s="109"/>
      <c r="N32" s="109"/>
      <c r="O32" s="109">
        <v>1E-3</v>
      </c>
      <c r="P32" s="15"/>
    </row>
    <row r="33" spans="1:16">
      <c r="A33" s="77" t="s">
        <v>91</v>
      </c>
      <c r="B33" s="78" t="s">
        <v>58</v>
      </c>
      <c r="C33" s="127">
        <v>0.09</v>
      </c>
      <c r="D33" s="6">
        <v>1E-3</v>
      </c>
      <c r="E33" s="109"/>
      <c r="F33" s="109" t="s">
        <v>279</v>
      </c>
      <c r="G33" s="109"/>
      <c r="H33" s="109"/>
      <c r="I33" s="109" t="s">
        <v>273</v>
      </c>
      <c r="J33" s="109"/>
      <c r="K33" s="109"/>
      <c r="L33" s="109" t="s">
        <v>273</v>
      </c>
      <c r="M33" s="109"/>
      <c r="N33" s="109"/>
      <c r="O33" s="109" t="s">
        <v>273</v>
      </c>
      <c r="P33" s="15"/>
    </row>
    <row r="34" spans="1:16">
      <c r="A34" s="77" t="s">
        <v>92</v>
      </c>
      <c r="B34" s="78" t="s">
        <v>25</v>
      </c>
      <c r="C34" s="127">
        <v>0.08</v>
      </c>
      <c r="D34" s="6">
        <v>8.0000000000000002E-3</v>
      </c>
      <c r="E34" s="109"/>
      <c r="F34" s="109" t="s">
        <v>280</v>
      </c>
      <c r="G34" s="109"/>
      <c r="H34" s="109"/>
      <c r="I34" s="109" t="s">
        <v>277</v>
      </c>
      <c r="J34" s="109"/>
      <c r="K34" s="109"/>
      <c r="L34" s="109" t="s">
        <v>277</v>
      </c>
      <c r="M34" s="109"/>
      <c r="N34" s="109"/>
      <c r="O34" s="109" t="s">
        <v>277</v>
      </c>
      <c r="P34" s="15"/>
    </row>
    <row r="35" spans="1:16">
      <c r="A35" s="1" t="s">
        <v>93</v>
      </c>
      <c r="B35" s="2" t="s">
        <v>26</v>
      </c>
      <c r="C35" s="128">
        <v>1</v>
      </c>
      <c r="D35" s="6">
        <v>0.01</v>
      </c>
      <c r="E35" s="109"/>
      <c r="F35" s="109"/>
      <c r="G35" s="109"/>
      <c r="H35" s="109"/>
      <c r="I35" s="109" t="s">
        <v>292</v>
      </c>
      <c r="J35" s="109"/>
      <c r="K35" s="109"/>
      <c r="L35" s="109"/>
      <c r="M35" s="109"/>
      <c r="N35" s="109"/>
      <c r="O35" s="109"/>
      <c r="P35" s="15"/>
    </row>
    <row r="36" spans="1:16">
      <c r="A36" s="1" t="s">
        <v>94</v>
      </c>
      <c r="B36" s="2" t="s">
        <v>27</v>
      </c>
      <c r="C36" s="128">
        <v>0.2</v>
      </c>
      <c r="D36" s="6">
        <v>0.02</v>
      </c>
      <c r="E36" s="109"/>
      <c r="F36" s="109"/>
      <c r="G36" s="109"/>
      <c r="H36" s="109"/>
      <c r="I36" s="109" t="s">
        <v>301</v>
      </c>
      <c r="J36" s="109"/>
      <c r="K36" s="109"/>
      <c r="L36" s="109"/>
      <c r="M36" s="109"/>
      <c r="N36" s="109"/>
      <c r="O36" s="109"/>
      <c r="P36" s="15"/>
    </row>
    <row r="37" spans="1:16">
      <c r="A37" s="1" t="s">
        <v>95</v>
      </c>
      <c r="B37" s="2" t="s">
        <v>28</v>
      </c>
      <c r="C37" s="128">
        <v>0.3</v>
      </c>
      <c r="D37" s="6">
        <v>0.03</v>
      </c>
      <c r="E37" s="109"/>
      <c r="F37" s="109"/>
      <c r="G37" s="109"/>
      <c r="H37" s="109"/>
      <c r="I37" s="109" t="s">
        <v>293</v>
      </c>
      <c r="J37" s="109"/>
      <c r="K37" s="109"/>
      <c r="L37" s="109"/>
      <c r="M37" s="109"/>
      <c r="N37" s="109"/>
      <c r="O37" s="109"/>
      <c r="P37" s="15"/>
    </row>
    <row r="38" spans="1:16">
      <c r="A38" s="1" t="s">
        <v>96</v>
      </c>
      <c r="B38" s="2" t="s">
        <v>29</v>
      </c>
      <c r="C38" s="128">
        <v>1</v>
      </c>
      <c r="D38" s="6">
        <v>0.01</v>
      </c>
      <c r="E38" s="109"/>
      <c r="F38" s="109"/>
      <c r="G38" s="109"/>
      <c r="H38" s="109"/>
      <c r="I38" s="109" t="s">
        <v>292</v>
      </c>
      <c r="J38" s="109"/>
      <c r="K38" s="109"/>
      <c r="L38" s="109"/>
      <c r="M38" s="109"/>
      <c r="N38" s="109"/>
      <c r="O38" s="109"/>
      <c r="P38" s="15"/>
    </row>
    <row r="39" spans="1:16">
      <c r="A39" s="1" t="s">
        <v>97</v>
      </c>
      <c r="B39" s="2" t="s">
        <v>30</v>
      </c>
      <c r="C39" s="124">
        <v>200</v>
      </c>
      <c r="D39" s="6">
        <v>0.1</v>
      </c>
      <c r="E39" s="109"/>
      <c r="F39" s="109"/>
      <c r="G39" s="109"/>
      <c r="H39" s="109"/>
      <c r="I39" s="109">
        <v>4.7</v>
      </c>
      <c r="J39" s="109"/>
      <c r="K39" s="109"/>
      <c r="L39" s="109"/>
      <c r="M39" s="109"/>
      <c r="N39" s="109"/>
      <c r="O39" s="109"/>
      <c r="P39" s="15"/>
    </row>
    <row r="40" spans="1:16">
      <c r="A40" s="1" t="s">
        <v>98</v>
      </c>
      <c r="B40" s="2" t="s">
        <v>31</v>
      </c>
      <c r="C40" s="127">
        <v>0.05</v>
      </c>
      <c r="D40" s="6">
        <v>5.0000000000000001E-3</v>
      </c>
      <c r="E40" s="109"/>
      <c r="F40" s="109"/>
      <c r="G40" s="109"/>
      <c r="H40" s="109"/>
      <c r="I40" s="109" t="s">
        <v>252</v>
      </c>
      <c r="J40" s="109"/>
      <c r="K40" s="109"/>
      <c r="L40" s="109"/>
      <c r="M40" s="109"/>
      <c r="N40" s="109"/>
      <c r="O40" s="109"/>
      <c r="P40" s="15"/>
    </row>
    <row r="41" spans="1:16">
      <c r="A41" s="45" t="s">
        <v>99</v>
      </c>
      <c r="B41" s="46" t="s">
        <v>32</v>
      </c>
      <c r="C41" s="124">
        <v>200</v>
      </c>
      <c r="D41" s="6">
        <v>1</v>
      </c>
      <c r="E41" s="121">
        <v>1.9</v>
      </c>
      <c r="F41" s="121">
        <v>2</v>
      </c>
      <c r="G41" s="121">
        <v>2.1</v>
      </c>
      <c r="H41" s="121">
        <v>2.2999999999999998</v>
      </c>
      <c r="I41" s="121">
        <v>2.2000000000000002</v>
      </c>
      <c r="J41" s="121">
        <v>2.2000000000000002</v>
      </c>
      <c r="K41" s="121">
        <v>2.1</v>
      </c>
      <c r="L41" s="121">
        <v>2.1</v>
      </c>
      <c r="M41" s="121">
        <v>2</v>
      </c>
      <c r="N41" s="121">
        <v>2</v>
      </c>
      <c r="O41" s="109">
        <v>1.8</v>
      </c>
      <c r="P41" s="34">
        <v>2</v>
      </c>
    </row>
    <row r="42" spans="1:16">
      <c r="A42" s="1" t="s">
        <v>100</v>
      </c>
      <c r="B42" s="2" t="s">
        <v>33</v>
      </c>
      <c r="C42" s="124">
        <v>300</v>
      </c>
      <c r="D42" s="6">
        <v>1</v>
      </c>
      <c r="E42" s="109"/>
      <c r="F42" s="109"/>
      <c r="G42" s="109"/>
      <c r="H42" s="109"/>
      <c r="I42" s="109">
        <v>18</v>
      </c>
      <c r="J42" s="109"/>
      <c r="K42" s="109"/>
      <c r="L42" s="109"/>
      <c r="M42" s="109"/>
      <c r="N42" s="109"/>
      <c r="O42" s="109"/>
      <c r="P42" s="15"/>
    </row>
    <row r="43" spans="1:16">
      <c r="A43" s="1" t="s">
        <v>101</v>
      </c>
      <c r="B43" s="2" t="s">
        <v>34</v>
      </c>
      <c r="C43" s="124">
        <v>500</v>
      </c>
      <c r="D43" s="6">
        <v>20</v>
      </c>
      <c r="E43" s="109"/>
      <c r="F43" s="109"/>
      <c r="G43" s="109"/>
      <c r="H43" s="109"/>
      <c r="I43" s="109">
        <v>44</v>
      </c>
      <c r="J43" s="109"/>
      <c r="K43" s="109"/>
      <c r="L43" s="109"/>
      <c r="M43" s="109"/>
      <c r="N43" s="109"/>
      <c r="O43" s="109"/>
      <c r="P43" s="15"/>
    </row>
    <row r="44" spans="1:16">
      <c r="A44" s="1" t="s">
        <v>102</v>
      </c>
      <c r="B44" s="2" t="s">
        <v>35</v>
      </c>
      <c r="C44" s="128">
        <v>0.2</v>
      </c>
      <c r="D44" s="6">
        <v>0.02</v>
      </c>
      <c r="E44" s="109"/>
      <c r="F44" s="109"/>
      <c r="G44" s="109"/>
      <c r="H44" s="109"/>
      <c r="I44" s="109" t="s">
        <v>233</v>
      </c>
      <c r="J44" s="109"/>
      <c r="K44" s="109"/>
      <c r="L44" s="109"/>
      <c r="M44" s="109"/>
      <c r="N44" s="109"/>
      <c r="O44" s="109"/>
      <c r="P44" s="15"/>
    </row>
    <row r="45" spans="1:16">
      <c r="A45" s="1" t="s">
        <v>103</v>
      </c>
      <c r="B45" s="2" t="s">
        <v>59</v>
      </c>
      <c r="C45" s="129">
        <v>1.0000000000000001E-5</v>
      </c>
      <c r="D45" s="6">
        <v>9.9999999999999995E-7</v>
      </c>
      <c r="E45" s="109"/>
      <c r="F45" s="109"/>
      <c r="G45" s="109"/>
      <c r="H45" s="109"/>
      <c r="I45" s="109" t="s">
        <v>294</v>
      </c>
      <c r="J45" s="109"/>
      <c r="K45" s="109"/>
      <c r="L45" s="109"/>
      <c r="M45" s="109"/>
      <c r="N45" s="109"/>
      <c r="O45" s="109"/>
      <c r="P45" s="15"/>
    </row>
    <row r="46" spans="1:16">
      <c r="A46" s="1" t="s">
        <v>104</v>
      </c>
      <c r="B46" s="2" t="s">
        <v>36</v>
      </c>
      <c r="C46" s="129">
        <v>1.0000000000000001E-5</v>
      </c>
      <c r="D46" s="6">
        <v>9.9999999999999995E-7</v>
      </c>
      <c r="E46" s="109"/>
      <c r="F46" s="109"/>
      <c r="G46" s="109"/>
      <c r="H46" s="109"/>
      <c r="I46" s="109" t="s">
        <v>294</v>
      </c>
      <c r="J46" s="109"/>
      <c r="K46" s="109"/>
      <c r="L46" s="109"/>
      <c r="M46" s="109"/>
      <c r="N46" s="109"/>
      <c r="O46" s="109"/>
      <c r="P46" s="15"/>
    </row>
    <row r="47" spans="1:16">
      <c r="A47" s="1" t="s">
        <v>105</v>
      </c>
      <c r="B47" s="2" t="s">
        <v>37</v>
      </c>
      <c r="C47" s="127">
        <v>0.02</v>
      </c>
      <c r="D47" s="6">
        <v>2E-3</v>
      </c>
      <c r="E47" s="109"/>
      <c r="F47" s="109"/>
      <c r="G47" s="109"/>
      <c r="H47" s="109"/>
      <c r="I47" s="109" t="s">
        <v>173</v>
      </c>
      <c r="J47" s="109"/>
      <c r="K47" s="109"/>
      <c r="L47" s="109"/>
      <c r="M47" s="109"/>
      <c r="N47" s="109"/>
      <c r="O47" s="109"/>
      <c r="P47" s="15"/>
    </row>
    <row r="48" spans="1:16">
      <c r="A48" s="1" t="s">
        <v>106</v>
      </c>
      <c r="B48" s="2" t="s">
        <v>38</v>
      </c>
      <c r="C48" s="125">
        <v>5.0000000000000001E-3</v>
      </c>
      <c r="D48" s="6">
        <v>5.0000000000000001E-4</v>
      </c>
      <c r="E48" s="109"/>
      <c r="F48" s="109"/>
      <c r="G48" s="109"/>
      <c r="H48" s="109"/>
      <c r="I48" s="109" t="s">
        <v>178</v>
      </c>
      <c r="J48" s="109"/>
      <c r="K48" s="109"/>
      <c r="L48" s="109"/>
      <c r="M48" s="109"/>
      <c r="N48" s="109"/>
      <c r="O48" s="109"/>
      <c r="P48" s="15"/>
    </row>
    <row r="49" spans="1:16">
      <c r="A49" s="45" t="s">
        <v>107</v>
      </c>
      <c r="B49" s="46" t="s">
        <v>39</v>
      </c>
      <c r="C49" s="124">
        <v>3</v>
      </c>
      <c r="D49" s="6">
        <v>0.3</v>
      </c>
      <c r="E49" s="109">
        <v>0.6</v>
      </c>
      <c r="F49" s="109">
        <v>0.7</v>
      </c>
      <c r="G49" s="109">
        <v>0.7</v>
      </c>
      <c r="H49" s="109">
        <v>0.7</v>
      </c>
      <c r="I49" s="109">
        <v>0.7</v>
      </c>
      <c r="J49" s="109">
        <v>0.7</v>
      </c>
      <c r="K49" s="109">
        <v>0.6</v>
      </c>
      <c r="L49" s="109">
        <v>0.5</v>
      </c>
      <c r="M49" s="109">
        <v>0.4</v>
      </c>
      <c r="N49" s="109">
        <v>0.5</v>
      </c>
      <c r="O49" s="15">
        <v>0.4</v>
      </c>
      <c r="P49" s="15">
        <v>0.6</v>
      </c>
    </row>
    <row r="50" spans="1:16">
      <c r="A50" s="45" t="s">
        <v>108</v>
      </c>
      <c r="B50" s="46" t="s">
        <v>40</v>
      </c>
      <c r="C50" s="3" t="s">
        <v>113</v>
      </c>
      <c r="D50" s="6"/>
      <c r="E50" s="109">
        <v>7.1</v>
      </c>
      <c r="F50" s="109">
        <v>7.8</v>
      </c>
      <c r="G50" s="109">
        <v>7.2</v>
      </c>
      <c r="H50" s="109">
        <v>7.2</v>
      </c>
      <c r="I50" s="109">
        <v>7.1</v>
      </c>
      <c r="J50" s="109">
        <v>7.2</v>
      </c>
      <c r="K50" s="109">
        <v>7.3</v>
      </c>
      <c r="L50" s="109">
        <v>7.6</v>
      </c>
      <c r="M50" s="109">
        <v>7.5</v>
      </c>
      <c r="N50" s="109">
        <v>7.2</v>
      </c>
      <c r="O50" s="109">
        <v>7.4</v>
      </c>
      <c r="P50" s="15">
        <v>7.3</v>
      </c>
    </row>
    <row r="51" spans="1:16">
      <c r="A51" s="45" t="s">
        <v>109</v>
      </c>
      <c r="B51" s="46" t="s">
        <v>41</v>
      </c>
      <c r="C51" s="3" t="s">
        <v>42</v>
      </c>
      <c r="D51" s="6"/>
      <c r="E51" s="109" t="s">
        <v>236</v>
      </c>
      <c r="F51" s="109" t="s">
        <v>236</v>
      </c>
      <c r="G51" s="109" t="s">
        <v>236</v>
      </c>
      <c r="H51" s="109" t="s">
        <v>236</v>
      </c>
      <c r="I51" s="109" t="s">
        <v>236</v>
      </c>
      <c r="J51" s="109" t="s">
        <v>236</v>
      </c>
      <c r="K51" s="109" t="s">
        <v>236</v>
      </c>
      <c r="L51" s="109" t="s">
        <v>236</v>
      </c>
      <c r="M51" s="109" t="s">
        <v>236</v>
      </c>
      <c r="N51" s="109" t="s">
        <v>236</v>
      </c>
      <c r="O51" s="15" t="s">
        <v>236</v>
      </c>
      <c r="P51" s="15" t="s">
        <v>236</v>
      </c>
    </row>
    <row r="52" spans="1:16">
      <c r="A52" s="45" t="s">
        <v>110</v>
      </c>
      <c r="B52" s="46" t="s">
        <v>43</v>
      </c>
      <c r="C52" s="3" t="s">
        <v>42</v>
      </c>
      <c r="D52" s="6"/>
      <c r="E52" s="109" t="s">
        <v>236</v>
      </c>
      <c r="F52" s="109" t="s">
        <v>236</v>
      </c>
      <c r="G52" s="109" t="s">
        <v>236</v>
      </c>
      <c r="H52" s="109" t="s">
        <v>236</v>
      </c>
      <c r="I52" s="109" t="s">
        <v>236</v>
      </c>
      <c r="J52" s="109" t="s">
        <v>236</v>
      </c>
      <c r="K52" s="109" t="s">
        <v>236</v>
      </c>
      <c r="L52" s="109" t="s">
        <v>236</v>
      </c>
      <c r="M52" s="109" t="s">
        <v>236</v>
      </c>
      <c r="N52" s="109" t="s">
        <v>236</v>
      </c>
      <c r="O52" s="15" t="s">
        <v>236</v>
      </c>
      <c r="P52" s="15" t="s">
        <v>236</v>
      </c>
    </row>
    <row r="53" spans="1:16">
      <c r="A53" s="45" t="s">
        <v>111</v>
      </c>
      <c r="B53" s="46" t="s">
        <v>44</v>
      </c>
      <c r="C53" s="3" t="s">
        <v>114</v>
      </c>
      <c r="D53" s="6">
        <v>0.5</v>
      </c>
      <c r="E53" s="109" t="s">
        <v>198</v>
      </c>
      <c r="F53" s="109" t="s">
        <v>198</v>
      </c>
      <c r="G53" s="109" t="s">
        <v>198</v>
      </c>
      <c r="H53" s="109" t="s">
        <v>198</v>
      </c>
      <c r="I53" s="109" t="s">
        <v>198</v>
      </c>
      <c r="J53" s="109">
        <v>0.5</v>
      </c>
      <c r="K53" s="109" t="s">
        <v>198</v>
      </c>
      <c r="L53" s="109" t="s">
        <v>198</v>
      </c>
      <c r="M53" s="109" t="s">
        <v>198</v>
      </c>
      <c r="N53" s="109" t="s">
        <v>198</v>
      </c>
      <c r="O53" s="15" t="s">
        <v>198</v>
      </c>
      <c r="P53" s="15">
        <v>0.6</v>
      </c>
    </row>
    <row r="54" spans="1:16">
      <c r="A54" s="45" t="s">
        <v>112</v>
      </c>
      <c r="B54" s="46" t="s">
        <v>45</v>
      </c>
      <c r="C54" s="3" t="s">
        <v>115</v>
      </c>
      <c r="D54" s="6">
        <v>0.1</v>
      </c>
      <c r="E54" s="109" t="s">
        <v>171</v>
      </c>
      <c r="F54" s="109" t="s">
        <v>171</v>
      </c>
      <c r="G54" s="109" t="s">
        <v>171</v>
      </c>
      <c r="H54" s="109" t="s">
        <v>171</v>
      </c>
      <c r="I54" s="109" t="s">
        <v>171</v>
      </c>
      <c r="J54" s="109" t="s">
        <v>171</v>
      </c>
      <c r="K54" s="109" t="s">
        <v>171</v>
      </c>
      <c r="L54" s="109" t="s">
        <v>171</v>
      </c>
      <c r="M54" s="109" t="s">
        <v>171</v>
      </c>
      <c r="N54" s="109" t="s">
        <v>171</v>
      </c>
      <c r="O54" s="109" t="s">
        <v>171</v>
      </c>
      <c r="P54" s="15" t="s">
        <v>171</v>
      </c>
    </row>
    <row r="55" spans="1:16">
      <c r="A55" s="1"/>
      <c r="B55" s="2" t="s">
        <v>61</v>
      </c>
      <c r="C55" s="2"/>
      <c r="D55" s="6"/>
      <c r="E55" s="109" t="s">
        <v>237</v>
      </c>
      <c r="F55" s="109" t="s">
        <v>237</v>
      </c>
      <c r="G55" s="109" t="s">
        <v>237</v>
      </c>
      <c r="H55" s="109" t="s">
        <v>237</v>
      </c>
      <c r="I55" s="109" t="s">
        <v>237</v>
      </c>
      <c r="J55" s="109" t="s">
        <v>237</v>
      </c>
      <c r="K55" s="109" t="s">
        <v>237</v>
      </c>
      <c r="L55" s="109" t="s">
        <v>237</v>
      </c>
      <c r="M55" s="109" t="s">
        <v>237</v>
      </c>
      <c r="N55" s="109" t="s">
        <v>237</v>
      </c>
      <c r="O55" s="15" t="s">
        <v>237</v>
      </c>
      <c r="P55" s="15" t="s">
        <v>237</v>
      </c>
    </row>
    <row r="56" spans="1:16">
      <c r="A56" s="36"/>
      <c r="B56" s="37"/>
      <c r="C56" s="37"/>
      <c r="D56" s="38"/>
      <c r="E56" s="39"/>
      <c r="F56" s="39"/>
      <c r="G56" s="39"/>
      <c r="H56" s="40"/>
      <c r="I56" s="40"/>
      <c r="J56" s="40"/>
      <c r="K56" s="40"/>
      <c r="L56" s="39"/>
      <c r="M56" s="39"/>
      <c r="N56" s="116"/>
      <c r="O56" s="39"/>
      <c r="P56" s="102"/>
    </row>
    <row r="57" spans="1:16">
      <c r="A57" s="1"/>
      <c r="B57" s="2" t="s">
        <v>262</v>
      </c>
      <c r="C57" s="4"/>
      <c r="D57" s="6"/>
      <c r="E57" s="17"/>
      <c r="F57" s="17"/>
      <c r="G57" s="17"/>
      <c r="H57" s="17"/>
      <c r="I57" s="15"/>
      <c r="J57" s="17"/>
      <c r="K57" s="17"/>
      <c r="L57" s="17"/>
      <c r="M57" s="17"/>
      <c r="N57" s="96"/>
      <c r="O57" s="17"/>
      <c r="P57" s="17"/>
    </row>
    <row r="58" spans="1:16">
      <c r="A58" s="1"/>
      <c r="B58" s="2" t="s">
        <v>263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96"/>
      <c r="O58" s="17"/>
      <c r="P58" s="17"/>
    </row>
    <row r="59" spans="1:16">
      <c r="A59" s="1"/>
      <c r="B59" s="2" t="s">
        <v>264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96"/>
      <c r="O59" s="17"/>
      <c r="P59" s="17"/>
    </row>
    <row r="60" spans="1:16">
      <c r="A60" s="1"/>
      <c r="B60" s="2" t="s">
        <v>265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96"/>
      <c r="O60" s="17"/>
      <c r="P60" s="17"/>
    </row>
    <row r="61" spans="1:16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117"/>
      <c r="O61" s="42"/>
      <c r="P61" s="42"/>
    </row>
    <row r="62" spans="1:16">
      <c r="A62" s="7"/>
      <c r="B62" s="60" t="s">
        <v>138</v>
      </c>
      <c r="C62" s="57"/>
      <c r="E62" s="35">
        <f>IF(八幡沢・第６!E64=0,"",八幡沢・第６!E64)</f>
        <v>45398</v>
      </c>
      <c r="F62" s="35">
        <f>IF(八幡沢・第６!F64=0,"",八幡沢・第６!F64)</f>
        <v>45433</v>
      </c>
      <c r="G62" s="35">
        <f>IF(八幡沢・第６!G64=0,"",八幡沢・第６!G64)</f>
        <v>45461</v>
      </c>
      <c r="H62" s="35">
        <f>IF(八幡沢・第６!H64=0,"",八幡沢・第６!H64)</f>
        <v>45496</v>
      </c>
      <c r="I62" s="35">
        <f>IF(八幡沢・第６!I64=0,"",八幡沢・第６!I64)</f>
        <v>45531</v>
      </c>
      <c r="J62" s="35">
        <f>IF(八幡沢・第６!J64=0,"",八幡沢・第６!J64)</f>
        <v>45553</v>
      </c>
      <c r="K62" s="35">
        <f>IF(八幡沢・第６!K64=0,"",八幡沢・第６!K64)</f>
        <v>45582</v>
      </c>
      <c r="L62" s="35">
        <f>IF(八幡沢・第６!L64=0,"",八幡沢・第６!L64)</f>
        <v>45615</v>
      </c>
      <c r="M62" s="35">
        <f>IF(八幡沢・第６!M64=0,"",八幡沢・第６!M64)</f>
        <v>46008</v>
      </c>
      <c r="N62" s="35">
        <f>IF([1]八幡沢・第６!N64=0,"",[1]八幡沢・第６!N64)</f>
        <v>45678</v>
      </c>
      <c r="O62" s="35">
        <v>45706</v>
      </c>
      <c r="P62" s="35">
        <v>45734</v>
      </c>
    </row>
    <row r="63" spans="1:16">
      <c r="A63" s="1"/>
      <c r="B63" s="24" t="s">
        <v>48</v>
      </c>
      <c r="C63" s="25" t="s">
        <v>234</v>
      </c>
      <c r="D63" s="58" t="s">
        <v>161</v>
      </c>
      <c r="E63" s="64">
        <v>0.2</v>
      </c>
      <c r="F63" s="64">
        <v>0.2</v>
      </c>
      <c r="G63" s="64">
        <v>0.2</v>
      </c>
      <c r="H63" s="64">
        <v>0.3</v>
      </c>
      <c r="I63" s="64">
        <v>0.2</v>
      </c>
      <c r="J63" s="64">
        <v>0.2</v>
      </c>
      <c r="K63" s="64">
        <v>0.2</v>
      </c>
      <c r="L63" s="64">
        <v>0.4</v>
      </c>
      <c r="M63" s="64">
        <v>0.5</v>
      </c>
      <c r="N63" s="64">
        <v>0.5</v>
      </c>
      <c r="O63" s="64">
        <v>0.6</v>
      </c>
      <c r="P63" s="64">
        <v>0.5</v>
      </c>
    </row>
    <row r="64" spans="1:16">
      <c r="A64" s="1"/>
      <c r="B64" s="18" t="s">
        <v>50</v>
      </c>
      <c r="C64" s="19" t="s">
        <v>51</v>
      </c>
      <c r="D64" s="20"/>
      <c r="E64" s="65">
        <v>20.6</v>
      </c>
      <c r="F64" s="65">
        <v>25.5</v>
      </c>
      <c r="G64" s="65">
        <v>19</v>
      </c>
      <c r="H64" s="65">
        <v>33</v>
      </c>
      <c r="I64" s="65">
        <v>29.5</v>
      </c>
      <c r="J64" s="65">
        <v>30.2</v>
      </c>
      <c r="K64" s="65">
        <v>22.5</v>
      </c>
      <c r="L64" s="65">
        <v>9</v>
      </c>
      <c r="M64" s="65">
        <v>7</v>
      </c>
      <c r="N64" s="65">
        <v>7</v>
      </c>
      <c r="O64" s="65">
        <v>2</v>
      </c>
      <c r="P64" s="65">
        <v>7.5</v>
      </c>
    </row>
    <row r="65" spans="1:16">
      <c r="A65" s="1"/>
      <c r="B65" s="21" t="s">
        <v>52</v>
      </c>
      <c r="C65" s="22" t="s">
        <v>51</v>
      </c>
      <c r="D65" s="23"/>
      <c r="E65" s="66">
        <v>14.4</v>
      </c>
      <c r="F65" s="66">
        <v>18.2</v>
      </c>
      <c r="G65" s="66">
        <v>20.3</v>
      </c>
      <c r="H65" s="66">
        <v>22.8</v>
      </c>
      <c r="I65" s="66">
        <v>25.9</v>
      </c>
      <c r="J65" s="66">
        <v>25.5</v>
      </c>
      <c r="K65" s="66">
        <v>21</v>
      </c>
      <c r="L65" s="66">
        <v>15.5</v>
      </c>
      <c r="M65" s="66">
        <v>11.4</v>
      </c>
      <c r="N65" s="66">
        <v>8.3000000000000007</v>
      </c>
      <c r="O65" s="66">
        <v>8.8000000000000007</v>
      </c>
      <c r="P65" s="66">
        <v>8.6</v>
      </c>
    </row>
    <row r="66" spans="1:16">
      <c r="A66" s="1"/>
      <c r="B66" s="6" t="s">
        <v>137</v>
      </c>
      <c r="C66" s="6"/>
      <c r="D66" s="6"/>
      <c r="E66" s="35" t="str">
        <f>IF(八幡沢・第６!E68=0,"",八幡沢・第６!E68)</f>
        <v>曇</v>
      </c>
      <c r="F66" s="35" t="str">
        <f>IF(八幡沢・第６!F68=0,"",八幡沢・第６!F68)</f>
        <v>晴</v>
      </c>
      <c r="G66" s="35" t="s">
        <v>283</v>
      </c>
      <c r="H66" s="35" t="str">
        <f>IF(八幡沢・第６!H68=0,"",八幡沢・第６!H68)</f>
        <v>晴</v>
      </c>
      <c r="I66" s="35" t="str">
        <f>IF(八幡沢・第６!I68=0,"",八幡沢・第６!I68)</f>
        <v>雨／晴</v>
      </c>
      <c r="J66" s="35" t="s">
        <v>318</v>
      </c>
      <c r="K66" s="35" t="str">
        <f>IF(八幡沢・第６!K68=0,"",八幡沢・第６!K68)</f>
        <v>晴</v>
      </c>
      <c r="L66" s="35" t="str">
        <f>IF(八幡沢・第６!L68=0,"",八幡沢・第６!L68)</f>
        <v>晴</v>
      </c>
      <c r="M66" s="35" t="str">
        <f>IF(八幡沢・第６!M68=0,"",八幡沢・第６!M68)</f>
        <v>晴</v>
      </c>
      <c r="N66" s="35" t="str">
        <f>IF([1]八幡沢・第６!N68=0,"",[1]八幡沢・第６!N68)</f>
        <v>曇</v>
      </c>
      <c r="O66" s="35" t="s">
        <v>330</v>
      </c>
      <c r="P66" s="35" t="s">
        <v>321</v>
      </c>
    </row>
    <row r="67" spans="1:16">
      <c r="O67" s="105"/>
      <c r="P67" s="105"/>
    </row>
    <row r="68" spans="1:16" ht="12.75" customHeight="1">
      <c r="A68" s="140" t="s">
        <v>143</v>
      </c>
      <c r="B68" s="53" t="s">
        <v>152</v>
      </c>
      <c r="C68" s="7"/>
      <c r="D68" s="7" t="s">
        <v>139</v>
      </c>
      <c r="E68" s="7">
        <f t="shared" ref="E68:P68" si="1">SUBTOTAL(3,E70:E120)</f>
        <v>0</v>
      </c>
      <c r="F68" s="7">
        <f t="shared" si="1"/>
        <v>0</v>
      </c>
      <c r="G68" s="96">
        <f t="shared" si="1"/>
        <v>0</v>
      </c>
      <c r="H68" s="7">
        <f t="shared" si="1"/>
        <v>0</v>
      </c>
      <c r="I68" s="7">
        <f t="shared" si="1"/>
        <v>39</v>
      </c>
      <c r="J68" s="7">
        <f t="shared" si="1"/>
        <v>0</v>
      </c>
      <c r="K68" s="7">
        <f t="shared" si="1"/>
        <v>0</v>
      </c>
      <c r="L68" s="7">
        <f t="shared" si="1"/>
        <v>0</v>
      </c>
      <c r="M68" s="7">
        <f t="shared" si="1"/>
        <v>0</v>
      </c>
      <c r="N68" s="7">
        <f t="shared" si="1"/>
        <v>0</v>
      </c>
      <c r="O68" s="101">
        <f t="shared" si="1"/>
        <v>0</v>
      </c>
      <c r="P68" s="101">
        <f t="shared" si="1"/>
        <v>0</v>
      </c>
    </row>
    <row r="69" spans="1:16">
      <c r="A69" s="141"/>
      <c r="B69" s="7" t="s">
        <v>131</v>
      </c>
      <c r="C69" s="72" t="s">
        <v>132</v>
      </c>
      <c r="D69" s="7" t="s">
        <v>133</v>
      </c>
      <c r="E69" s="7" t="s">
        <v>117</v>
      </c>
      <c r="F69" s="7" t="s">
        <v>118</v>
      </c>
      <c r="G69" s="96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7" t="s">
        <v>125</v>
      </c>
      <c r="N69" s="7" t="s">
        <v>126</v>
      </c>
      <c r="O69" s="101" t="s">
        <v>127</v>
      </c>
      <c r="P69" s="101" t="s">
        <v>184</v>
      </c>
    </row>
    <row r="70" spans="1:16">
      <c r="A70" s="47" t="s">
        <v>62</v>
      </c>
      <c r="B70" s="48" t="s">
        <v>0</v>
      </c>
      <c r="C70" s="123">
        <v>100</v>
      </c>
      <c r="D70" s="6">
        <v>0</v>
      </c>
      <c r="E70" s="15"/>
      <c r="F70" s="15"/>
      <c r="G70" s="15"/>
      <c r="H70" s="15"/>
      <c r="I70" s="109">
        <v>2000</v>
      </c>
      <c r="J70" s="15"/>
      <c r="K70" s="15"/>
      <c r="L70" s="15"/>
      <c r="M70" s="15"/>
      <c r="N70" s="15"/>
      <c r="O70" s="15"/>
      <c r="P70" s="15"/>
    </row>
    <row r="71" spans="1:16">
      <c r="A71" s="47" t="s">
        <v>63</v>
      </c>
      <c r="B71" s="48" t="s">
        <v>1</v>
      </c>
      <c r="C71" s="3" t="s">
        <v>2</v>
      </c>
      <c r="D71" s="6"/>
      <c r="E71" s="15"/>
      <c r="F71" s="15"/>
      <c r="G71" s="15"/>
      <c r="H71" s="15"/>
      <c r="I71" s="109" t="s">
        <v>206</v>
      </c>
      <c r="J71" s="15"/>
      <c r="K71" s="15"/>
      <c r="L71" s="15"/>
      <c r="M71" s="15"/>
      <c r="N71" s="15"/>
      <c r="O71" s="15"/>
      <c r="P71" s="15"/>
    </row>
    <row r="72" spans="1:16">
      <c r="A72" s="47" t="s">
        <v>64</v>
      </c>
      <c r="B72" s="48" t="s">
        <v>3</v>
      </c>
      <c r="C72" s="125">
        <v>3.0000000000000001E-3</v>
      </c>
      <c r="D72" s="6">
        <v>2.9999999999999997E-4</v>
      </c>
      <c r="E72" s="15"/>
      <c r="F72" s="15"/>
      <c r="G72" s="15"/>
      <c r="H72" s="15"/>
      <c r="I72" s="109" t="s">
        <v>167</v>
      </c>
      <c r="J72" s="15"/>
      <c r="K72" s="15"/>
      <c r="L72" s="15"/>
      <c r="M72" s="15"/>
      <c r="N72" s="15"/>
      <c r="O72" s="15"/>
      <c r="P72" s="15"/>
    </row>
    <row r="73" spans="1:16">
      <c r="A73" s="47" t="s">
        <v>65</v>
      </c>
      <c r="B73" s="48" t="s">
        <v>4</v>
      </c>
      <c r="C73" s="126">
        <v>5.0000000000000001E-4</v>
      </c>
      <c r="D73" s="6">
        <v>5.0000000000000002E-5</v>
      </c>
      <c r="E73" s="15"/>
      <c r="F73" s="15"/>
      <c r="G73" s="15"/>
      <c r="H73" s="15"/>
      <c r="I73" s="109" t="s">
        <v>168</v>
      </c>
      <c r="J73" s="15"/>
      <c r="K73" s="15"/>
      <c r="L73" s="15"/>
      <c r="M73" s="15"/>
      <c r="N73" s="15"/>
      <c r="O73" s="15"/>
      <c r="P73" s="15"/>
    </row>
    <row r="74" spans="1:16">
      <c r="A74" s="47" t="s">
        <v>66</v>
      </c>
      <c r="B74" s="48" t="s">
        <v>5</v>
      </c>
      <c r="C74" s="127">
        <v>0.01</v>
      </c>
      <c r="D74" s="6">
        <v>1E-3</v>
      </c>
      <c r="E74" s="15"/>
      <c r="F74" s="15"/>
      <c r="G74" s="15"/>
      <c r="H74" s="15"/>
      <c r="I74" s="109" t="s">
        <v>273</v>
      </c>
      <c r="J74" s="15"/>
      <c r="K74" s="15"/>
      <c r="L74" s="15"/>
      <c r="M74" s="15"/>
      <c r="N74" s="15"/>
      <c r="O74" s="15"/>
      <c r="P74" s="15"/>
    </row>
    <row r="75" spans="1:16">
      <c r="A75" s="47" t="s">
        <v>67</v>
      </c>
      <c r="B75" s="48" t="s">
        <v>6</v>
      </c>
      <c r="C75" s="127">
        <v>0.01</v>
      </c>
      <c r="D75" s="6">
        <v>1E-3</v>
      </c>
      <c r="E75" s="15"/>
      <c r="F75" s="15"/>
      <c r="G75" s="15"/>
      <c r="H75" s="15"/>
      <c r="I75" s="109" t="s">
        <v>273</v>
      </c>
      <c r="J75" s="15"/>
      <c r="K75" s="15"/>
      <c r="L75" s="15"/>
      <c r="M75" s="15"/>
      <c r="N75" s="15"/>
      <c r="O75" s="15"/>
      <c r="P75" s="15"/>
    </row>
    <row r="76" spans="1:16">
      <c r="A76" s="47" t="s">
        <v>68</v>
      </c>
      <c r="B76" s="48" t="s">
        <v>7</v>
      </c>
      <c r="C76" s="127">
        <v>0.01</v>
      </c>
      <c r="D76" s="6">
        <v>1E-3</v>
      </c>
      <c r="E76" s="15"/>
      <c r="F76" s="15"/>
      <c r="G76" s="15"/>
      <c r="H76" s="15"/>
      <c r="I76" s="109" t="s">
        <v>273</v>
      </c>
      <c r="J76" s="15"/>
      <c r="K76" s="15"/>
      <c r="L76" s="15"/>
      <c r="M76" s="15"/>
      <c r="N76" s="15"/>
      <c r="O76" s="15"/>
      <c r="P76" s="15"/>
    </row>
    <row r="77" spans="1:16">
      <c r="A77" s="47" t="s">
        <v>69</v>
      </c>
      <c r="B77" s="48" t="s">
        <v>8</v>
      </c>
      <c r="C77" s="127">
        <v>0.05</v>
      </c>
      <c r="D77" s="6">
        <v>5.0000000000000001E-3</v>
      </c>
      <c r="E77" s="15"/>
      <c r="F77" s="15"/>
      <c r="G77" s="15"/>
      <c r="H77" s="15"/>
      <c r="I77" s="109" t="s">
        <v>173</v>
      </c>
      <c r="J77" s="15"/>
      <c r="K77" s="15"/>
      <c r="L77" s="15"/>
      <c r="M77" s="15"/>
      <c r="N77" s="15"/>
      <c r="O77" s="15"/>
      <c r="P77" s="15"/>
    </row>
    <row r="78" spans="1:16">
      <c r="A78" s="47" t="s">
        <v>70</v>
      </c>
      <c r="B78" s="48" t="s">
        <v>9</v>
      </c>
      <c r="C78" s="127">
        <v>0.04</v>
      </c>
      <c r="D78" s="6">
        <v>4.0000000000000001E-3</v>
      </c>
      <c r="E78" s="15"/>
      <c r="F78" s="15"/>
      <c r="G78" s="15"/>
      <c r="H78" s="15"/>
      <c r="I78" s="109" t="s">
        <v>290</v>
      </c>
      <c r="J78" s="15"/>
      <c r="K78" s="15"/>
      <c r="L78" s="15"/>
      <c r="M78" s="15"/>
      <c r="N78" s="15"/>
      <c r="O78" s="15"/>
      <c r="P78" s="15"/>
    </row>
    <row r="79" spans="1:16">
      <c r="A79" s="47" t="s">
        <v>71</v>
      </c>
      <c r="B79" s="48" t="s">
        <v>10</v>
      </c>
      <c r="C79" s="127">
        <v>0.01</v>
      </c>
      <c r="D79" s="6">
        <v>1E-3</v>
      </c>
      <c r="E79" s="15"/>
      <c r="F79" s="15"/>
      <c r="G79" s="15"/>
      <c r="H79" s="15"/>
      <c r="I79" s="109" t="s">
        <v>273</v>
      </c>
      <c r="J79" s="15"/>
      <c r="K79" s="15"/>
      <c r="L79" s="15"/>
      <c r="M79" s="15"/>
      <c r="N79" s="15"/>
      <c r="O79" s="15"/>
      <c r="P79" s="15"/>
    </row>
    <row r="80" spans="1:16">
      <c r="A80" s="47" t="s">
        <v>72</v>
      </c>
      <c r="B80" s="48" t="s">
        <v>11</v>
      </c>
      <c r="C80" s="124">
        <v>10</v>
      </c>
      <c r="D80" s="6">
        <v>0.02</v>
      </c>
      <c r="E80" s="15"/>
      <c r="F80" s="15"/>
      <c r="G80" s="15"/>
      <c r="H80" s="15"/>
      <c r="I80" s="109">
        <v>0.63</v>
      </c>
      <c r="J80" s="15"/>
      <c r="K80" s="15"/>
      <c r="L80" s="15"/>
      <c r="M80" s="15"/>
      <c r="N80" s="15"/>
      <c r="O80" s="15"/>
      <c r="P80" s="103"/>
    </row>
    <row r="81" spans="1:16">
      <c r="A81" s="47" t="s">
        <v>73</v>
      </c>
      <c r="B81" s="48" t="s">
        <v>12</v>
      </c>
      <c r="C81" s="128">
        <v>0.8</v>
      </c>
      <c r="D81" s="6">
        <v>0.08</v>
      </c>
      <c r="E81" s="29"/>
      <c r="F81" s="15"/>
      <c r="G81" s="15"/>
      <c r="H81" s="15"/>
      <c r="I81" s="109" t="s">
        <v>170</v>
      </c>
      <c r="J81" s="15"/>
      <c r="K81" s="15"/>
      <c r="L81" s="15"/>
      <c r="M81" s="15"/>
      <c r="N81" s="15"/>
      <c r="O81" s="15"/>
      <c r="P81" s="17"/>
    </row>
    <row r="82" spans="1:16">
      <c r="A82" s="47" t="s">
        <v>74</v>
      </c>
      <c r="B82" s="48" t="s">
        <v>13</v>
      </c>
      <c r="C82" s="128">
        <v>1</v>
      </c>
      <c r="D82" s="6">
        <v>0.1</v>
      </c>
      <c r="E82" s="15"/>
      <c r="F82" s="15"/>
      <c r="G82" s="15"/>
      <c r="H82" s="15"/>
      <c r="I82" s="109" t="s">
        <v>171</v>
      </c>
      <c r="J82" s="15"/>
      <c r="K82" s="15"/>
      <c r="L82" s="15"/>
      <c r="M82" s="15"/>
      <c r="N82" s="15"/>
      <c r="O82" s="15"/>
      <c r="P82" s="17"/>
    </row>
    <row r="83" spans="1:16">
      <c r="A83" s="47" t="s">
        <v>75</v>
      </c>
      <c r="B83" s="48" t="s">
        <v>14</v>
      </c>
      <c r="C83" s="125">
        <v>2E-3</v>
      </c>
      <c r="D83" s="6">
        <v>2.0000000000000001E-4</v>
      </c>
      <c r="E83" s="15"/>
      <c r="F83" s="15"/>
      <c r="G83" s="15"/>
      <c r="H83" s="15"/>
      <c r="I83" s="109" t="s">
        <v>291</v>
      </c>
      <c r="J83" s="15"/>
      <c r="K83" s="15"/>
      <c r="L83" s="15"/>
      <c r="M83" s="15"/>
      <c r="N83" s="15"/>
      <c r="O83" s="15"/>
      <c r="P83" s="17"/>
    </row>
    <row r="84" spans="1:16">
      <c r="A84" s="47" t="s">
        <v>76</v>
      </c>
      <c r="B84" s="48" t="s">
        <v>15</v>
      </c>
      <c r="C84" s="127">
        <v>0.05</v>
      </c>
      <c r="D84" s="6">
        <v>5.0000000000000001E-3</v>
      </c>
      <c r="E84" s="15"/>
      <c r="F84" s="15"/>
      <c r="G84" s="15"/>
      <c r="H84" s="15"/>
      <c r="I84" s="109" t="s">
        <v>252</v>
      </c>
      <c r="J84" s="15"/>
      <c r="K84" s="15"/>
      <c r="L84" s="15"/>
      <c r="M84" s="15"/>
      <c r="N84" s="15"/>
      <c r="O84" s="15"/>
      <c r="P84" s="17"/>
    </row>
    <row r="85" spans="1:16">
      <c r="A85" s="47" t="s">
        <v>77</v>
      </c>
      <c r="B85" s="48" t="s">
        <v>16</v>
      </c>
      <c r="C85" s="127">
        <v>0.04</v>
      </c>
      <c r="D85" s="6">
        <v>4.0000000000000001E-3</v>
      </c>
      <c r="E85" s="15"/>
      <c r="F85" s="15"/>
      <c r="G85" s="15"/>
      <c r="H85" s="15"/>
      <c r="I85" s="109" t="s">
        <v>290</v>
      </c>
      <c r="J85" s="15"/>
      <c r="K85" s="15"/>
      <c r="L85" s="15"/>
      <c r="M85" s="15"/>
      <c r="N85" s="15"/>
      <c r="O85" s="15"/>
      <c r="P85" s="104"/>
    </row>
    <row r="86" spans="1:16">
      <c r="A86" s="47" t="s">
        <v>78</v>
      </c>
      <c r="B86" s="48" t="s">
        <v>17</v>
      </c>
      <c r="C86" s="127">
        <v>0.02</v>
      </c>
      <c r="D86" s="6">
        <v>2E-3</v>
      </c>
      <c r="E86" s="15"/>
      <c r="F86" s="15"/>
      <c r="G86" s="15"/>
      <c r="H86" s="15"/>
      <c r="I86" s="109" t="s">
        <v>173</v>
      </c>
      <c r="J86" s="15"/>
      <c r="K86" s="15"/>
      <c r="L86" s="15"/>
      <c r="M86" s="15"/>
      <c r="N86" s="15"/>
      <c r="O86" s="15"/>
      <c r="P86" s="35"/>
    </row>
    <row r="87" spans="1:16">
      <c r="A87" s="47" t="s">
        <v>79</v>
      </c>
      <c r="B87" s="48" t="s">
        <v>53</v>
      </c>
      <c r="C87" s="127">
        <v>0.01</v>
      </c>
      <c r="D87" s="6">
        <v>1E-3</v>
      </c>
      <c r="E87" s="15"/>
      <c r="F87" s="15"/>
      <c r="G87" s="15"/>
      <c r="H87" s="15"/>
      <c r="I87" s="109" t="s">
        <v>273</v>
      </c>
      <c r="J87" s="15"/>
      <c r="K87" s="15"/>
      <c r="L87" s="15"/>
      <c r="M87" s="15"/>
      <c r="N87" s="15"/>
      <c r="O87" s="15"/>
      <c r="P87" s="15"/>
    </row>
    <row r="88" spans="1:16">
      <c r="A88" s="47" t="s">
        <v>80</v>
      </c>
      <c r="B88" s="48" t="s">
        <v>54</v>
      </c>
      <c r="C88" s="127">
        <v>0.01</v>
      </c>
      <c r="D88" s="6">
        <v>1E-3</v>
      </c>
      <c r="E88" s="15"/>
      <c r="F88" s="15"/>
      <c r="G88" s="15"/>
      <c r="H88" s="15"/>
      <c r="I88" s="109" t="s">
        <v>273</v>
      </c>
      <c r="J88" s="15"/>
      <c r="K88" s="15"/>
      <c r="L88" s="15"/>
      <c r="M88" s="15"/>
      <c r="N88" s="15"/>
      <c r="O88" s="15"/>
      <c r="P88" s="15"/>
    </row>
    <row r="89" spans="1:16">
      <c r="A89" s="47" t="s">
        <v>81</v>
      </c>
      <c r="B89" s="48" t="s">
        <v>55</v>
      </c>
      <c r="C89" s="127">
        <v>0.01</v>
      </c>
      <c r="D89" s="6">
        <v>1E-3</v>
      </c>
      <c r="E89" s="15"/>
      <c r="F89" s="15"/>
      <c r="G89" s="15"/>
      <c r="H89" s="15"/>
      <c r="I89" s="109" t="s">
        <v>273</v>
      </c>
      <c r="J89" s="15"/>
      <c r="K89" s="15"/>
      <c r="L89" s="15"/>
      <c r="M89" s="15"/>
      <c r="N89" s="15"/>
      <c r="O89" s="15"/>
      <c r="P89" s="15"/>
    </row>
    <row r="90" spans="1:16">
      <c r="A90" s="1" t="s">
        <v>82</v>
      </c>
      <c r="B90" s="2" t="s">
        <v>18</v>
      </c>
      <c r="C90" s="128">
        <v>0.6</v>
      </c>
      <c r="D90" s="6">
        <v>0.06</v>
      </c>
      <c r="E90" s="15"/>
      <c r="F90" s="15"/>
      <c r="G90" s="15"/>
      <c r="H90" s="15"/>
      <c r="I90" s="109"/>
      <c r="J90" s="15"/>
      <c r="K90" s="15"/>
      <c r="L90" s="15"/>
      <c r="M90" s="15"/>
      <c r="N90" s="15"/>
      <c r="O90" s="15"/>
      <c r="P90" s="101"/>
    </row>
    <row r="91" spans="1:16">
      <c r="A91" s="1" t="s">
        <v>83</v>
      </c>
      <c r="B91" s="2" t="s">
        <v>19</v>
      </c>
      <c r="C91" s="127">
        <v>0.02</v>
      </c>
      <c r="D91" s="6">
        <v>2E-3</v>
      </c>
      <c r="E91" s="15"/>
      <c r="F91" s="15"/>
      <c r="G91" s="15"/>
      <c r="H91" s="15"/>
      <c r="I91" s="109"/>
      <c r="J91" s="15"/>
      <c r="K91" s="15"/>
      <c r="L91" s="15"/>
      <c r="M91" s="15"/>
      <c r="N91" s="15"/>
      <c r="O91" s="15"/>
      <c r="P91" s="15"/>
    </row>
    <row r="92" spans="1:16">
      <c r="A92" s="1" t="s">
        <v>84</v>
      </c>
      <c r="B92" s="2" t="s">
        <v>20</v>
      </c>
      <c r="C92" s="127">
        <v>0.06</v>
      </c>
      <c r="D92" s="6">
        <v>1E-3</v>
      </c>
      <c r="E92" s="15"/>
      <c r="F92" s="15"/>
      <c r="G92" s="15"/>
      <c r="H92" s="15"/>
      <c r="I92" s="109"/>
      <c r="J92" s="15"/>
      <c r="K92" s="15"/>
      <c r="L92" s="15"/>
      <c r="M92" s="15"/>
      <c r="N92" s="15"/>
      <c r="O92" s="15"/>
      <c r="P92" s="15"/>
    </row>
    <row r="93" spans="1:16">
      <c r="A93" s="1" t="s">
        <v>85</v>
      </c>
      <c r="B93" s="2" t="s">
        <v>21</v>
      </c>
      <c r="C93" s="127">
        <v>0.03</v>
      </c>
      <c r="D93" s="6">
        <v>3.0000000000000001E-3</v>
      </c>
      <c r="E93" s="15"/>
      <c r="F93" s="15"/>
      <c r="G93" s="15"/>
      <c r="H93" s="15"/>
      <c r="I93" s="109"/>
      <c r="J93" s="15"/>
      <c r="K93" s="15"/>
      <c r="L93" s="15"/>
      <c r="M93" s="15"/>
      <c r="N93" s="15"/>
      <c r="O93" s="15"/>
      <c r="P93" s="15"/>
    </row>
    <row r="94" spans="1:16">
      <c r="A94" s="1" t="s">
        <v>86</v>
      </c>
      <c r="B94" s="2" t="s">
        <v>56</v>
      </c>
      <c r="C94" s="128">
        <v>0.1</v>
      </c>
      <c r="D94" s="6">
        <v>1E-3</v>
      </c>
      <c r="E94" s="15"/>
      <c r="F94" s="15"/>
      <c r="G94" s="15"/>
      <c r="H94" s="15"/>
      <c r="I94" s="109"/>
      <c r="J94" s="15"/>
      <c r="K94" s="15"/>
      <c r="L94" s="15"/>
      <c r="M94" s="15"/>
      <c r="N94" s="15"/>
      <c r="O94" s="15"/>
      <c r="P94" s="15"/>
    </row>
    <row r="95" spans="1:16">
      <c r="A95" s="1" t="s">
        <v>87</v>
      </c>
      <c r="B95" s="2" t="s">
        <v>22</v>
      </c>
      <c r="C95" s="127">
        <v>0.01</v>
      </c>
      <c r="D95" s="6">
        <v>1E-3</v>
      </c>
      <c r="E95" s="15"/>
      <c r="F95" s="15"/>
      <c r="G95" s="15"/>
      <c r="H95" s="15"/>
      <c r="I95" s="109"/>
      <c r="J95" s="15"/>
      <c r="K95" s="15"/>
      <c r="L95" s="15"/>
      <c r="M95" s="15"/>
      <c r="N95" s="15"/>
      <c r="O95" s="15"/>
      <c r="P95" s="15"/>
    </row>
    <row r="96" spans="1:16">
      <c r="A96" s="1" t="s">
        <v>88</v>
      </c>
      <c r="B96" s="2" t="s">
        <v>23</v>
      </c>
      <c r="C96" s="128">
        <v>0.1</v>
      </c>
      <c r="D96" s="6">
        <v>1E-3</v>
      </c>
      <c r="E96" s="15"/>
      <c r="F96" s="15"/>
      <c r="G96" s="15"/>
      <c r="H96" s="15"/>
      <c r="I96" s="109"/>
      <c r="J96" s="15"/>
      <c r="K96" s="15"/>
      <c r="L96" s="15"/>
      <c r="M96" s="15"/>
      <c r="N96" s="15"/>
      <c r="O96" s="15"/>
      <c r="P96" s="15"/>
    </row>
    <row r="97" spans="1:16">
      <c r="A97" s="1" t="s">
        <v>89</v>
      </c>
      <c r="B97" s="2" t="s">
        <v>24</v>
      </c>
      <c r="C97" s="127">
        <v>0.03</v>
      </c>
      <c r="D97" s="6">
        <v>3.0000000000000001E-3</v>
      </c>
      <c r="E97" s="15"/>
      <c r="F97" s="15"/>
      <c r="G97" s="15"/>
      <c r="H97" s="15"/>
      <c r="I97" s="109"/>
      <c r="J97" s="15"/>
      <c r="K97" s="15"/>
      <c r="L97" s="15"/>
      <c r="M97" s="15"/>
      <c r="N97" s="15"/>
      <c r="O97" s="15"/>
      <c r="P97" s="15"/>
    </row>
    <row r="98" spans="1:16">
      <c r="A98" s="1" t="s">
        <v>90</v>
      </c>
      <c r="B98" s="2" t="s">
        <v>57</v>
      </c>
      <c r="C98" s="127">
        <v>0.03</v>
      </c>
      <c r="D98" s="6">
        <v>1E-3</v>
      </c>
      <c r="E98" s="15"/>
      <c r="F98" s="15"/>
      <c r="G98" s="15"/>
      <c r="H98" s="15"/>
      <c r="I98" s="109"/>
      <c r="J98" s="15"/>
      <c r="K98" s="15"/>
      <c r="L98" s="15"/>
      <c r="M98" s="15"/>
      <c r="N98" s="15"/>
      <c r="O98" s="15"/>
      <c r="P98" s="15"/>
    </row>
    <row r="99" spans="1:16">
      <c r="A99" s="1" t="s">
        <v>91</v>
      </c>
      <c r="B99" s="2" t="s">
        <v>58</v>
      </c>
      <c r="C99" s="127">
        <v>0.09</v>
      </c>
      <c r="D99" s="6">
        <v>1E-3</v>
      </c>
      <c r="E99" s="15"/>
      <c r="F99" s="15"/>
      <c r="G99" s="15"/>
      <c r="H99" s="15"/>
      <c r="I99" s="109"/>
      <c r="J99" s="15"/>
      <c r="K99" s="15"/>
      <c r="L99" s="15"/>
      <c r="M99" s="15"/>
      <c r="N99" s="15"/>
      <c r="O99" s="15"/>
      <c r="P99" s="15"/>
    </row>
    <row r="100" spans="1:16">
      <c r="A100" s="1" t="s">
        <v>92</v>
      </c>
      <c r="B100" s="2" t="s">
        <v>25</v>
      </c>
      <c r="C100" s="127">
        <v>0.08</v>
      </c>
      <c r="D100" s="6">
        <v>8.0000000000000002E-3</v>
      </c>
      <c r="E100" s="15"/>
      <c r="F100" s="15"/>
      <c r="G100" s="15"/>
      <c r="H100" s="15"/>
      <c r="I100" s="109"/>
      <c r="J100" s="15"/>
      <c r="K100" s="15"/>
      <c r="L100" s="15"/>
      <c r="M100" s="15"/>
      <c r="N100" s="15"/>
      <c r="O100" s="15"/>
      <c r="P100" s="15"/>
    </row>
    <row r="101" spans="1:16">
      <c r="A101" s="47" t="s">
        <v>93</v>
      </c>
      <c r="B101" s="48" t="s">
        <v>26</v>
      </c>
      <c r="C101" s="128">
        <v>1</v>
      </c>
      <c r="D101" s="6">
        <v>0.01</v>
      </c>
      <c r="E101" s="15"/>
      <c r="F101" s="15"/>
      <c r="G101" s="15"/>
      <c r="H101" s="15"/>
      <c r="I101" s="109" t="s">
        <v>292</v>
      </c>
      <c r="J101" s="15"/>
      <c r="K101" s="15"/>
      <c r="L101" s="15"/>
      <c r="M101" s="15"/>
      <c r="N101" s="15"/>
      <c r="O101" s="15"/>
      <c r="P101" s="15"/>
    </row>
    <row r="102" spans="1:16">
      <c r="A102" s="47" t="s">
        <v>94</v>
      </c>
      <c r="B102" s="48" t="s">
        <v>27</v>
      </c>
      <c r="C102" s="128">
        <v>0.2</v>
      </c>
      <c r="D102" s="6">
        <v>0.02</v>
      </c>
      <c r="E102" s="15"/>
      <c r="F102" s="15"/>
      <c r="G102" s="15"/>
      <c r="H102" s="15"/>
      <c r="I102" s="109">
        <v>0.05</v>
      </c>
      <c r="J102" s="15"/>
      <c r="K102" s="15"/>
      <c r="L102" s="15"/>
      <c r="M102" s="15"/>
      <c r="N102" s="15"/>
      <c r="O102" s="15"/>
      <c r="P102" s="15"/>
    </row>
    <row r="103" spans="1:16">
      <c r="A103" s="47" t="s">
        <v>95</v>
      </c>
      <c r="B103" s="48" t="s">
        <v>28</v>
      </c>
      <c r="C103" s="128">
        <v>0.3</v>
      </c>
      <c r="D103" s="6">
        <v>0.03</v>
      </c>
      <c r="E103" s="15"/>
      <c r="F103" s="15"/>
      <c r="G103" s="15"/>
      <c r="H103" s="15"/>
      <c r="I103" s="109">
        <v>7.0000000000000007E-2</v>
      </c>
      <c r="J103" s="15"/>
      <c r="K103" s="15"/>
      <c r="L103" s="15"/>
      <c r="M103" s="15"/>
      <c r="N103" s="15"/>
      <c r="O103" s="15"/>
      <c r="P103" s="15"/>
    </row>
    <row r="104" spans="1:16">
      <c r="A104" s="47" t="s">
        <v>96</v>
      </c>
      <c r="B104" s="48" t="s">
        <v>29</v>
      </c>
      <c r="C104" s="128">
        <v>1</v>
      </c>
      <c r="D104" s="6">
        <v>0.01</v>
      </c>
      <c r="E104" s="15"/>
      <c r="F104" s="15"/>
      <c r="G104" s="15"/>
      <c r="H104" s="15"/>
      <c r="I104" s="109" t="s">
        <v>292</v>
      </c>
      <c r="J104" s="15"/>
      <c r="K104" s="15"/>
      <c r="L104" s="15"/>
      <c r="M104" s="15"/>
      <c r="N104" s="15"/>
      <c r="O104" s="15"/>
      <c r="P104" s="15"/>
    </row>
    <row r="105" spans="1:16">
      <c r="A105" s="47" t="s">
        <v>97</v>
      </c>
      <c r="B105" s="48" t="s">
        <v>30</v>
      </c>
      <c r="C105" s="124">
        <v>200</v>
      </c>
      <c r="D105" s="6">
        <v>0.1</v>
      </c>
      <c r="E105" s="15"/>
      <c r="F105" s="15"/>
      <c r="G105" s="15"/>
      <c r="H105" s="15"/>
      <c r="I105" s="109">
        <v>4</v>
      </c>
      <c r="J105" s="15"/>
      <c r="K105" s="15"/>
      <c r="L105" s="15"/>
      <c r="M105" s="15"/>
      <c r="N105" s="15"/>
      <c r="O105" s="15"/>
      <c r="P105" s="15"/>
    </row>
    <row r="106" spans="1:16">
      <c r="A106" s="47" t="s">
        <v>98</v>
      </c>
      <c r="B106" s="48" t="s">
        <v>31</v>
      </c>
      <c r="C106" s="127">
        <v>0.05</v>
      </c>
      <c r="D106" s="6">
        <v>5.0000000000000001E-3</v>
      </c>
      <c r="E106" s="15"/>
      <c r="F106" s="15"/>
      <c r="G106" s="15"/>
      <c r="H106" s="15"/>
      <c r="I106" s="109">
        <v>8.0000000000000002E-3</v>
      </c>
      <c r="J106" s="15"/>
      <c r="K106" s="15"/>
      <c r="L106" s="15"/>
      <c r="M106" s="15"/>
      <c r="N106" s="15"/>
      <c r="O106" s="15"/>
      <c r="P106" s="15"/>
    </row>
    <row r="107" spans="1:16">
      <c r="A107" s="47" t="s">
        <v>99</v>
      </c>
      <c r="B107" s="48" t="s">
        <v>32</v>
      </c>
      <c r="C107" s="124">
        <v>200</v>
      </c>
      <c r="D107" s="6">
        <v>1</v>
      </c>
      <c r="E107" s="15"/>
      <c r="F107" s="15"/>
      <c r="G107" s="15"/>
      <c r="H107" s="15"/>
      <c r="I107" s="121">
        <v>1.6</v>
      </c>
      <c r="J107" s="15"/>
      <c r="K107" s="15"/>
      <c r="L107" s="15"/>
      <c r="M107" s="15"/>
      <c r="N107" s="15"/>
      <c r="O107" s="15"/>
      <c r="P107" s="15"/>
    </row>
    <row r="108" spans="1:16">
      <c r="A108" s="47" t="s">
        <v>100</v>
      </c>
      <c r="B108" s="48" t="s">
        <v>33</v>
      </c>
      <c r="C108" s="124">
        <v>300</v>
      </c>
      <c r="D108" s="6">
        <v>1</v>
      </c>
      <c r="E108" s="15"/>
      <c r="F108" s="15"/>
      <c r="G108" s="15"/>
      <c r="H108" s="15"/>
      <c r="I108" s="109">
        <v>17</v>
      </c>
      <c r="J108" s="15"/>
      <c r="K108" s="15"/>
      <c r="L108" s="15"/>
      <c r="M108" s="15"/>
      <c r="N108" s="15"/>
      <c r="O108" s="15"/>
      <c r="P108" s="15"/>
    </row>
    <row r="109" spans="1:16">
      <c r="A109" s="47" t="s">
        <v>101</v>
      </c>
      <c r="B109" s="48" t="s">
        <v>34</v>
      </c>
      <c r="C109" s="124">
        <v>500</v>
      </c>
      <c r="D109" s="6">
        <v>20</v>
      </c>
      <c r="E109" s="15"/>
      <c r="F109" s="15"/>
      <c r="G109" s="15"/>
      <c r="H109" s="15"/>
      <c r="I109" s="109">
        <v>44</v>
      </c>
      <c r="J109" s="15"/>
      <c r="K109" s="15"/>
      <c r="L109" s="15"/>
      <c r="M109" s="15"/>
      <c r="N109" s="15"/>
      <c r="O109" s="15"/>
      <c r="P109" s="15"/>
    </row>
    <row r="110" spans="1:16">
      <c r="A110" s="47" t="s">
        <v>102</v>
      </c>
      <c r="B110" s="48" t="s">
        <v>35</v>
      </c>
      <c r="C110" s="128">
        <v>0.2</v>
      </c>
      <c r="D110" s="6">
        <v>0.02</v>
      </c>
      <c r="E110" s="15"/>
      <c r="F110" s="15"/>
      <c r="G110" s="15"/>
      <c r="H110" s="15"/>
      <c r="I110" s="109" t="s">
        <v>233</v>
      </c>
      <c r="J110" s="15"/>
      <c r="K110" s="15"/>
      <c r="L110" s="15"/>
      <c r="M110" s="15"/>
      <c r="N110" s="15"/>
      <c r="O110" s="15"/>
      <c r="P110" s="15"/>
    </row>
    <row r="111" spans="1:16">
      <c r="A111" s="47" t="s">
        <v>103</v>
      </c>
      <c r="B111" s="48" t="s">
        <v>59</v>
      </c>
      <c r="C111" s="129">
        <v>1.0000000000000001E-5</v>
      </c>
      <c r="D111" s="6">
        <v>9.9999999999999995E-7</v>
      </c>
      <c r="E111" s="15"/>
      <c r="F111" s="15"/>
      <c r="G111" s="15"/>
      <c r="H111" s="15"/>
      <c r="I111" s="109" t="s">
        <v>294</v>
      </c>
      <c r="J111" s="15"/>
      <c r="K111" s="15"/>
      <c r="L111" s="15"/>
      <c r="M111" s="15"/>
      <c r="N111" s="15"/>
      <c r="O111" s="15"/>
      <c r="P111" s="15"/>
    </row>
    <row r="112" spans="1:16">
      <c r="A112" s="47" t="s">
        <v>104</v>
      </c>
      <c r="B112" s="48" t="s">
        <v>36</v>
      </c>
      <c r="C112" s="129">
        <v>1.0000000000000001E-5</v>
      </c>
      <c r="D112" s="6">
        <v>9.9999999999999995E-7</v>
      </c>
      <c r="E112" s="15"/>
      <c r="F112" s="15"/>
      <c r="G112" s="15"/>
      <c r="H112" s="15"/>
      <c r="I112" s="109" t="s">
        <v>294</v>
      </c>
      <c r="J112" s="15"/>
      <c r="K112" s="15"/>
      <c r="L112" s="15"/>
      <c r="M112" s="15"/>
      <c r="N112" s="15"/>
      <c r="O112" s="15"/>
      <c r="P112" s="15"/>
    </row>
    <row r="113" spans="1:16">
      <c r="A113" s="47" t="s">
        <v>105</v>
      </c>
      <c r="B113" s="48" t="s">
        <v>37</v>
      </c>
      <c r="C113" s="127">
        <v>0.02</v>
      </c>
      <c r="D113" s="6">
        <v>2E-3</v>
      </c>
      <c r="E113" s="15"/>
      <c r="F113" s="15"/>
      <c r="G113" s="15"/>
      <c r="H113" s="15"/>
      <c r="I113" s="109" t="s">
        <v>173</v>
      </c>
      <c r="J113" s="15"/>
      <c r="K113" s="15"/>
      <c r="L113" s="15"/>
      <c r="M113" s="15"/>
      <c r="N113" s="15"/>
      <c r="O113" s="15"/>
      <c r="P113" s="15"/>
    </row>
    <row r="114" spans="1:16">
      <c r="A114" s="47" t="s">
        <v>106</v>
      </c>
      <c r="B114" s="48" t="s">
        <v>38</v>
      </c>
      <c r="C114" s="125">
        <v>5.0000000000000001E-3</v>
      </c>
      <c r="D114" s="6">
        <v>5.0000000000000001E-4</v>
      </c>
      <c r="E114" s="15"/>
      <c r="F114" s="15"/>
      <c r="G114" s="15"/>
      <c r="H114" s="15"/>
      <c r="I114" s="109" t="s">
        <v>178</v>
      </c>
      <c r="J114" s="15"/>
      <c r="K114" s="15"/>
      <c r="L114" s="15"/>
      <c r="M114" s="15"/>
      <c r="N114" s="15"/>
      <c r="O114" s="15"/>
      <c r="P114" s="15"/>
    </row>
    <row r="115" spans="1:16">
      <c r="A115" s="47" t="s">
        <v>107</v>
      </c>
      <c r="B115" s="48" t="s">
        <v>39</v>
      </c>
      <c r="C115" s="124">
        <v>3</v>
      </c>
      <c r="D115" s="6">
        <v>0.3</v>
      </c>
      <c r="E115" s="15"/>
      <c r="F115" s="15"/>
      <c r="G115" s="15"/>
      <c r="H115" s="15"/>
      <c r="I115" s="109">
        <v>0.8</v>
      </c>
      <c r="J115" s="15"/>
      <c r="K115" s="15"/>
      <c r="L115" s="15"/>
      <c r="M115" s="15"/>
      <c r="N115" s="15"/>
      <c r="O115" s="15"/>
      <c r="P115" s="15"/>
    </row>
    <row r="116" spans="1:16">
      <c r="A116" s="47" t="s">
        <v>108</v>
      </c>
      <c r="B116" s="48" t="s">
        <v>40</v>
      </c>
      <c r="C116" s="3" t="s">
        <v>113</v>
      </c>
      <c r="D116" s="6"/>
      <c r="E116" s="15"/>
      <c r="F116" s="15"/>
      <c r="G116" s="15"/>
      <c r="H116" s="15"/>
      <c r="I116" s="109">
        <v>6.8</v>
      </c>
      <c r="J116" s="15"/>
      <c r="K116" s="15"/>
      <c r="L116" s="15"/>
      <c r="M116" s="15"/>
      <c r="N116" s="15"/>
      <c r="O116" s="15"/>
      <c r="P116" s="15"/>
    </row>
    <row r="117" spans="1:16">
      <c r="A117" s="1" t="s">
        <v>109</v>
      </c>
      <c r="B117" s="2" t="s">
        <v>41</v>
      </c>
      <c r="C117" s="3" t="s">
        <v>42</v>
      </c>
      <c r="D117" s="6"/>
      <c r="E117" s="15"/>
      <c r="F117" s="15"/>
      <c r="G117" s="15"/>
      <c r="H117" s="15"/>
      <c r="I117" s="109"/>
      <c r="J117" s="15"/>
      <c r="K117" s="15"/>
      <c r="L117" s="15"/>
      <c r="M117" s="15"/>
      <c r="N117" s="15"/>
      <c r="O117" s="15"/>
      <c r="P117" s="15"/>
    </row>
    <row r="118" spans="1:16">
      <c r="A118" s="47" t="s">
        <v>110</v>
      </c>
      <c r="B118" s="48" t="s">
        <v>43</v>
      </c>
      <c r="C118" s="3" t="s">
        <v>42</v>
      </c>
      <c r="D118" s="6"/>
      <c r="E118" s="15"/>
      <c r="F118" s="15"/>
      <c r="G118" s="15"/>
      <c r="H118" s="15"/>
      <c r="I118" s="109" t="s">
        <v>236</v>
      </c>
      <c r="J118" s="15"/>
      <c r="K118" s="15"/>
      <c r="L118" s="15"/>
      <c r="M118" s="15"/>
      <c r="N118" s="15"/>
      <c r="O118" s="15"/>
      <c r="P118" s="15"/>
    </row>
    <row r="119" spans="1:16">
      <c r="A119" s="47" t="s">
        <v>111</v>
      </c>
      <c r="B119" s="48" t="s">
        <v>44</v>
      </c>
      <c r="C119" s="3" t="s">
        <v>114</v>
      </c>
      <c r="D119" s="6">
        <v>0.5</v>
      </c>
      <c r="E119" s="15"/>
      <c r="F119" s="15"/>
      <c r="G119" s="15"/>
      <c r="H119" s="15"/>
      <c r="I119" s="109">
        <v>4.4000000000000004</v>
      </c>
      <c r="J119" s="15"/>
      <c r="K119" s="15"/>
      <c r="L119" s="15"/>
      <c r="M119" s="15"/>
      <c r="N119" s="15"/>
      <c r="O119" s="15"/>
      <c r="P119" s="15"/>
    </row>
    <row r="120" spans="1:16">
      <c r="A120" s="47" t="s">
        <v>112</v>
      </c>
      <c r="B120" s="48" t="s">
        <v>45</v>
      </c>
      <c r="C120" s="3" t="s">
        <v>115</v>
      </c>
      <c r="D120" s="6">
        <v>0.1</v>
      </c>
      <c r="E120" s="15"/>
      <c r="F120" s="15"/>
      <c r="G120" s="15"/>
      <c r="H120" s="15"/>
      <c r="I120" s="109">
        <v>1.1000000000000001</v>
      </c>
      <c r="J120" s="15"/>
      <c r="K120" s="15"/>
      <c r="L120" s="15"/>
      <c r="M120" s="15"/>
      <c r="N120" s="15"/>
      <c r="O120" s="15"/>
      <c r="P120" s="15"/>
    </row>
    <row r="121" spans="1:16">
      <c r="A121" s="1"/>
      <c r="B121" s="2" t="s">
        <v>61</v>
      </c>
      <c r="C121" s="2"/>
      <c r="D121" s="6"/>
      <c r="E121" s="15"/>
      <c r="F121" s="15"/>
      <c r="G121" s="16"/>
      <c r="H121" s="16"/>
      <c r="I121" s="109" t="s">
        <v>296</v>
      </c>
      <c r="J121" s="15"/>
      <c r="K121" s="16"/>
      <c r="L121" s="16"/>
      <c r="M121" s="16"/>
      <c r="N121" s="16"/>
      <c r="O121" s="16"/>
      <c r="P121" s="16"/>
    </row>
    <row r="122" spans="1:16">
      <c r="A122" s="36"/>
      <c r="B122" s="37"/>
      <c r="C122" s="37"/>
      <c r="D122" s="38"/>
      <c r="E122" s="39"/>
      <c r="F122" s="39"/>
      <c r="G122" s="40"/>
      <c r="H122" s="40"/>
      <c r="I122" s="40"/>
      <c r="J122" s="40"/>
      <c r="K122" s="40"/>
      <c r="L122" s="40"/>
      <c r="M122" s="40"/>
      <c r="N122" s="40"/>
      <c r="O122" s="40"/>
      <c r="P122" s="103"/>
    </row>
    <row r="123" spans="1:16">
      <c r="A123" s="1"/>
      <c r="B123" s="2" t="s">
        <v>262</v>
      </c>
      <c r="C123" s="4"/>
      <c r="D123" s="6"/>
      <c r="E123" s="17"/>
      <c r="F123" s="17">
        <v>3</v>
      </c>
      <c r="G123" s="17"/>
      <c r="H123" s="17"/>
      <c r="I123" s="15">
        <v>1</v>
      </c>
      <c r="J123" s="17"/>
      <c r="K123" s="17"/>
      <c r="L123" s="17">
        <v>1</v>
      </c>
      <c r="M123" s="17"/>
      <c r="N123" s="17"/>
      <c r="O123" s="17"/>
      <c r="P123" s="17"/>
    </row>
    <row r="124" spans="1:16">
      <c r="A124" s="1"/>
      <c r="B124" s="2" t="s">
        <v>263</v>
      </c>
      <c r="C124" s="4"/>
      <c r="D124" s="6"/>
      <c r="E124" s="6"/>
      <c r="F124" s="62" t="s">
        <v>282</v>
      </c>
      <c r="G124" s="17"/>
      <c r="H124" s="17"/>
      <c r="I124" s="17" t="s">
        <v>303</v>
      </c>
      <c r="J124" s="17"/>
      <c r="K124" s="17"/>
      <c r="L124" s="109">
        <v>1</v>
      </c>
      <c r="M124" s="17"/>
      <c r="N124" s="17"/>
      <c r="O124" s="17"/>
      <c r="P124" s="17"/>
    </row>
    <row r="125" spans="1:16">
      <c r="A125" s="1"/>
      <c r="B125" s="2" t="s">
        <v>264</v>
      </c>
      <c r="C125" s="4"/>
      <c r="D125" s="6"/>
      <c r="E125" s="17"/>
      <c r="F125" s="17"/>
      <c r="G125" s="17"/>
      <c r="H125" s="17"/>
      <c r="I125" s="17">
        <v>0</v>
      </c>
      <c r="J125" s="17"/>
      <c r="K125" s="17"/>
      <c r="L125" s="17"/>
      <c r="M125" s="17"/>
      <c r="N125" s="17"/>
      <c r="O125" s="17"/>
      <c r="P125" s="17"/>
    </row>
    <row r="126" spans="1:16">
      <c r="A126" s="1"/>
      <c r="B126" s="2" t="s">
        <v>265</v>
      </c>
      <c r="C126" s="4"/>
      <c r="D126" s="6"/>
      <c r="E126" s="17"/>
      <c r="F126" s="17"/>
      <c r="G126" s="17"/>
      <c r="H126" s="17"/>
      <c r="I126" s="17">
        <v>0</v>
      </c>
      <c r="J126" s="17"/>
      <c r="K126" s="17"/>
      <c r="L126" s="17"/>
      <c r="M126" s="17"/>
      <c r="N126" s="17"/>
      <c r="O126" s="17"/>
      <c r="P126" s="17"/>
    </row>
    <row r="127" spans="1:16">
      <c r="A127" s="1"/>
      <c r="B127" s="2" t="s">
        <v>243</v>
      </c>
      <c r="C127" s="4" t="s">
        <v>261</v>
      </c>
      <c r="D127" s="6"/>
      <c r="E127" s="96"/>
      <c r="F127" s="17"/>
      <c r="G127" s="17"/>
      <c r="H127" s="17"/>
      <c r="I127" s="15" t="s">
        <v>299</v>
      </c>
      <c r="J127" s="17"/>
      <c r="K127" s="17"/>
      <c r="L127" s="17"/>
      <c r="M127" s="17"/>
      <c r="N127" s="17"/>
      <c r="O127" s="17"/>
      <c r="P127" s="17"/>
    </row>
    <row r="128" spans="1:16">
      <c r="A128" s="36"/>
      <c r="B128" s="37"/>
      <c r="C128" s="41"/>
      <c r="D128" s="38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</row>
    <row r="129" spans="1:16">
      <c r="A129" s="7"/>
      <c r="B129" s="60" t="s">
        <v>138</v>
      </c>
      <c r="C129" s="57"/>
      <c r="E129" s="35"/>
      <c r="F129" s="35">
        <v>45070</v>
      </c>
      <c r="G129" s="35"/>
      <c r="H129" s="35"/>
      <c r="I129" s="35">
        <v>45531</v>
      </c>
      <c r="J129" s="35"/>
      <c r="K129" s="35"/>
      <c r="L129" s="95">
        <v>45615</v>
      </c>
      <c r="M129" s="35"/>
      <c r="N129" s="35"/>
      <c r="O129" s="35"/>
      <c r="P129" s="35"/>
    </row>
    <row r="130" spans="1:16">
      <c r="A130" s="1"/>
      <c r="B130" s="24" t="s">
        <v>48</v>
      </c>
      <c r="C130" s="25" t="s">
        <v>234</v>
      </c>
      <c r="D130" s="58" t="s">
        <v>161</v>
      </c>
      <c r="E130" s="27"/>
      <c r="F130" s="27" t="s">
        <v>140</v>
      </c>
      <c r="G130" s="27"/>
      <c r="H130" s="27"/>
      <c r="I130" s="27" t="s">
        <v>295</v>
      </c>
      <c r="J130" s="27"/>
      <c r="K130" s="27"/>
      <c r="L130" s="27" t="s">
        <v>140</v>
      </c>
      <c r="M130" s="27"/>
      <c r="N130" s="27"/>
      <c r="O130" s="27"/>
      <c r="P130" s="27"/>
    </row>
    <row r="131" spans="1:16">
      <c r="A131" s="1"/>
      <c r="B131" s="18" t="s">
        <v>50</v>
      </c>
      <c r="C131" s="19" t="s">
        <v>51</v>
      </c>
      <c r="D131" s="20" t="s">
        <v>322</v>
      </c>
      <c r="E131" s="31"/>
      <c r="F131" s="65">
        <v>23.5</v>
      </c>
      <c r="G131" s="31"/>
      <c r="H131" s="31"/>
      <c r="I131" s="31">
        <v>27.8</v>
      </c>
      <c r="J131" s="31"/>
      <c r="K131" s="31"/>
      <c r="L131" s="31">
        <v>7.5</v>
      </c>
      <c r="M131" s="31"/>
      <c r="N131" s="31"/>
      <c r="O131" s="31"/>
      <c r="P131" s="31"/>
    </row>
    <row r="132" spans="1:16">
      <c r="A132" s="1"/>
      <c r="B132" s="21" t="s">
        <v>52</v>
      </c>
      <c r="C132" s="22" t="s">
        <v>51</v>
      </c>
      <c r="D132" s="23"/>
      <c r="E132" s="33"/>
      <c r="F132" s="66">
        <v>14.2</v>
      </c>
      <c r="G132" s="33"/>
      <c r="H132" s="33"/>
      <c r="I132" s="33">
        <v>20.2</v>
      </c>
      <c r="J132" s="33"/>
      <c r="K132" s="33"/>
      <c r="L132" s="33">
        <v>9.3000000000000007</v>
      </c>
      <c r="M132" s="33"/>
      <c r="N132" s="33"/>
      <c r="O132" s="33"/>
      <c r="P132" s="33"/>
    </row>
    <row r="133" spans="1:16">
      <c r="A133" s="1"/>
      <c r="B133" s="6" t="s">
        <v>137</v>
      </c>
      <c r="C133" s="6"/>
      <c r="D133" s="6"/>
      <c r="E133" s="35"/>
      <c r="F133" s="35" t="s">
        <v>321</v>
      </c>
      <c r="G133" s="35"/>
      <c r="H133" s="35"/>
      <c r="I133" s="35" t="s">
        <v>297</v>
      </c>
      <c r="J133" s="35"/>
      <c r="K133" s="35"/>
      <c r="L133" s="35" t="s">
        <v>316</v>
      </c>
      <c r="M133" s="35"/>
      <c r="N133" s="35"/>
      <c r="O133" s="35"/>
      <c r="P133" s="35"/>
    </row>
  </sheetData>
  <mergeCells count="2">
    <mergeCell ref="A68:A69"/>
    <mergeCell ref="A2:A3"/>
  </mergeCells>
  <phoneticPr fontId="1"/>
  <dataValidations count="1">
    <dataValidation imeMode="off" allowBlank="1" showInputMessage="1" showErrorMessage="1" sqref="J107:J109 J33:K58 M33:N58 N99:O115 E99:F123 P99:P126 L99:L123 J105 I72:I79 P73:P85 E33:E58 J116:J119 O55:O58 F13 O49 O51:O53 G33:H58 E130:E132 F24:F58 P33:P61 E127:P128 G130:P132 I81:I126 L24:L58 M99:M126 K99:K126 I6:I13 L125:L126 G99:H126 N117:O126 E125:F126 I15:I58 J121:J126 F130 L13 E59:O61" xr:uid="{00000000-0002-0000-05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6" fitToHeight="2" orientation="landscape" r:id="rId1"/>
  <rowBreaks count="1" manualBreakCount="1">
    <brk id="66" max="15" man="1"/>
  </rowBreaks>
  <ignoredErrors>
    <ignoredError sqref="A4:A10 A14:A120 A11:A1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P133"/>
  <sheetViews>
    <sheetView tabSelected="1" view="pageBreakPreview" zoomScale="85" zoomScaleNormal="100" zoomScaleSheetLayoutView="85" workbookViewId="0">
      <pane xSplit="3" ySplit="3" topLeftCell="K4" activePane="bottomRight" state="frozen"/>
      <selection pane="topRight" activeCell="D1" sqref="D1"/>
      <selection pane="bottomLeft" activeCell="A4" sqref="A4"/>
      <selection pane="bottomRight" activeCell="O9" sqref="O9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6" width="9.5" style="5" customWidth="1"/>
    <col min="7" max="7" width="9.5" style="98" customWidth="1"/>
    <col min="8" max="16" width="9.5" style="5" customWidth="1"/>
    <col min="17" max="16384" width="9" style="5"/>
  </cols>
  <sheetData>
    <row r="1" spans="1:16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96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</row>
    <row r="2" spans="1:16" ht="13.15" customHeight="1">
      <c r="A2" s="140" t="s">
        <v>143</v>
      </c>
      <c r="B2" s="7" t="s">
        <v>149</v>
      </c>
      <c r="C2" s="7"/>
      <c r="D2" s="7" t="s">
        <v>139</v>
      </c>
      <c r="E2" s="7">
        <f>SUBTOTAL(3,E4:E54)</f>
        <v>9</v>
      </c>
      <c r="F2" s="7">
        <f t="shared" ref="F2:O2" si="0">SUBTOTAL(3,F4:F54)</f>
        <v>21</v>
      </c>
      <c r="G2" s="96">
        <f t="shared" si="0"/>
        <v>9</v>
      </c>
      <c r="H2" s="7">
        <f t="shared" si="0"/>
        <v>9</v>
      </c>
      <c r="I2" s="7">
        <f t="shared" si="0"/>
        <v>51</v>
      </c>
      <c r="J2" s="7">
        <f t="shared" si="0"/>
        <v>9</v>
      </c>
      <c r="K2" s="7">
        <f t="shared" si="0"/>
        <v>9</v>
      </c>
      <c r="L2" s="7">
        <f t="shared" si="0"/>
        <v>21</v>
      </c>
      <c r="M2" s="7">
        <f>SUBTOTAL(3,M4:M54)</f>
        <v>9</v>
      </c>
      <c r="N2" s="7">
        <f t="shared" si="0"/>
        <v>9</v>
      </c>
      <c r="O2" s="7">
        <f t="shared" si="0"/>
        <v>21</v>
      </c>
      <c r="P2" s="7">
        <f>SUBTOTAL(3,P4:P54)</f>
        <v>9</v>
      </c>
    </row>
    <row r="3" spans="1:16">
      <c r="A3" s="141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96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</row>
    <row r="4" spans="1:16">
      <c r="A4" s="45" t="s">
        <v>62</v>
      </c>
      <c r="B4" s="46" t="s">
        <v>0</v>
      </c>
      <c r="C4" s="123">
        <v>100</v>
      </c>
      <c r="D4" s="6">
        <v>0</v>
      </c>
      <c r="E4" s="109">
        <v>0</v>
      </c>
      <c r="F4" s="109">
        <v>0</v>
      </c>
      <c r="G4" s="109">
        <v>0</v>
      </c>
      <c r="H4" s="109">
        <v>0</v>
      </c>
      <c r="I4" s="109">
        <v>0</v>
      </c>
      <c r="J4" s="109">
        <v>0</v>
      </c>
      <c r="K4" s="109">
        <v>0</v>
      </c>
      <c r="L4" s="109">
        <v>0</v>
      </c>
      <c r="M4" s="109">
        <v>0</v>
      </c>
      <c r="N4" s="109">
        <v>0</v>
      </c>
      <c r="O4" s="109">
        <v>0</v>
      </c>
      <c r="P4" s="109">
        <v>0</v>
      </c>
    </row>
    <row r="5" spans="1:16">
      <c r="A5" s="45" t="s">
        <v>63</v>
      </c>
      <c r="B5" s="46" t="s">
        <v>1</v>
      </c>
      <c r="C5" s="3" t="s">
        <v>2</v>
      </c>
      <c r="D5" s="6"/>
      <c r="E5" s="109" t="s">
        <v>197</v>
      </c>
      <c r="F5" s="109" t="s">
        <v>197</v>
      </c>
      <c r="G5" s="109" t="s">
        <v>197</v>
      </c>
      <c r="H5" s="109" t="s">
        <v>197</v>
      </c>
      <c r="I5" s="109" t="s">
        <v>197</v>
      </c>
      <c r="J5" s="109" t="s">
        <v>197</v>
      </c>
      <c r="K5" s="109" t="s">
        <v>197</v>
      </c>
      <c r="L5" s="109" t="s">
        <v>197</v>
      </c>
      <c r="M5" s="109" t="s">
        <v>197</v>
      </c>
      <c r="N5" s="109" t="s">
        <v>197</v>
      </c>
      <c r="O5" s="109" t="s">
        <v>197</v>
      </c>
      <c r="P5" s="109" t="s">
        <v>197</v>
      </c>
    </row>
    <row r="6" spans="1:16">
      <c r="A6" s="1" t="s">
        <v>64</v>
      </c>
      <c r="B6" s="2" t="s">
        <v>3</v>
      </c>
      <c r="C6" s="125">
        <v>3.0000000000000001E-3</v>
      </c>
      <c r="D6" s="6">
        <v>2.9999999999999997E-4</v>
      </c>
      <c r="E6" s="109"/>
      <c r="F6" s="109"/>
      <c r="G6" s="109"/>
      <c r="H6" s="109"/>
      <c r="I6" s="109" t="s">
        <v>167</v>
      </c>
      <c r="J6" s="109"/>
      <c r="K6" s="109"/>
      <c r="L6" s="109"/>
      <c r="M6" s="15"/>
      <c r="N6" s="109"/>
      <c r="O6" s="15"/>
      <c r="P6" s="15"/>
    </row>
    <row r="7" spans="1:16">
      <c r="A7" s="1" t="s">
        <v>65</v>
      </c>
      <c r="B7" s="2" t="s">
        <v>4</v>
      </c>
      <c r="C7" s="126">
        <v>5.0000000000000001E-4</v>
      </c>
      <c r="D7" s="6">
        <v>5.0000000000000002E-5</v>
      </c>
      <c r="E7" s="109"/>
      <c r="F7" s="109"/>
      <c r="G7" s="109"/>
      <c r="H7" s="109"/>
      <c r="I7" s="109" t="s">
        <v>168</v>
      </c>
      <c r="J7" s="109"/>
      <c r="K7" s="109"/>
      <c r="L7" s="109"/>
      <c r="M7" s="15"/>
      <c r="N7" s="109"/>
      <c r="O7" s="15"/>
      <c r="P7" s="15"/>
    </row>
    <row r="8" spans="1:16">
      <c r="A8" s="1" t="s">
        <v>66</v>
      </c>
      <c r="B8" s="2" t="s">
        <v>5</v>
      </c>
      <c r="C8" s="127">
        <v>0.01</v>
      </c>
      <c r="D8" s="6">
        <v>1E-3</v>
      </c>
      <c r="E8" s="109"/>
      <c r="F8" s="109"/>
      <c r="G8" s="109"/>
      <c r="H8" s="109"/>
      <c r="I8" s="109" t="s">
        <v>273</v>
      </c>
      <c r="J8" s="109"/>
      <c r="K8" s="109"/>
      <c r="L8" s="109"/>
      <c r="M8" s="15"/>
      <c r="N8" s="109"/>
      <c r="O8" s="15"/>
      <c r="P8" s="15"/>
    </row>
    <row r="9" spans="1:16">
      <c r="A9" s="1" t="s">
        <v>67</v>
      </c>
      <c r="B9" s="2" t="s">
        <v>6</v>
      </c>
      <c r="C9" s="127">
        <v>0.01</v>
      </c>
      <c r="D9" s="6">
        <v>1E-3</v>
      </c>
      <c r="E9" s="109"/>
      <c r="F9" s="109"/>
      <c r="G9" s="109"/>
      <c r="H9" s="109"/>
      <c r="I9" s="109" t="s">
        <v>273</v>
      </c>
      <c r="J9" s="109"/>
      <c r="K9" s="109"/>
      <c r="L9" s="109"/>
      <c r="M9" s="15"/>
      <c r="N9" s="109"/>
      <c r="O9" s="15"/>
      <c r="P9" s="15"/>
    </row>
    <row r="10" spans="1:16">
      <c r="A10" s="1" t="s">
        <v>68</v>
      </c>
      <c r="B10" s="2" t="s">
        <v>7</v>
      </c>
      <c r="C10" s="127">
        <v>0.01</v>
      </c>
      <c r="D10" s="6">
        <v>1E-3</v>
      </c>
      <c r="E10" s="109"/>
      <c r="F10" s="109"/>
      <c r="G10" s="109"/>
      <c r="H10" s="109"/>
      <c r="I10" s="109" t="s">
        <v>273</v>
      </c>
      <c r="J10" s="109"/>
      <c r="K10" s="109"/>
      <c r="L10" s="109"/>
      <c r="M10" s="63"/>
      <c r="N10" s="63"/>
      <c r="O10" s="63"/>
      <c r="P10" s="63"/>
    </row>
    <row r="11" spans="1:16">
      <c r="A11" s="1" t="s">
        <v>69</v>
      </c>
      <c r="B11" s="2" t="s">
        <v>8</v>
      </c>
      <c r="C11" s="127">
        <v>0.05</v>
      </c>
      <c r="D11" s="6">
        <v>5.0000000000000001E-3</v>
      </c>
      <c r="E11" s="109"/>
      <c r="F11" s="109"/>
      <c r="G11" s="109"/>
      <c r="H11" s="109"/>
      <c r="I11" s="109" t="s">
        <v>173</v>
      </c>
      <c r="J11" s="109"/>
      <c r="K11" s="109"/>
      <c r="L11" s="109"/>
      <c r="M11" s="15"/>
      <c r="N11" s="109"/>
      <c r="O11" s="109"/>
      <c r="P11" s="15"/>
    </row>
    <row r="12" spans="1:16">
      <c r="A12" s="1" t="s">
        <v>70</v>
      </c>
      <c r="B12" s="2" t="s">
        <v>9</v>
      </c>
      <c r="C12" s="127">
        <v>0.04</v>
      </c>
      <c r="D12" s="6">
        <v>4.0000000000000001E-3</v>
      </c>
      <c r="E12" s="109"/>
      <c r="F12" s="109"/>
      <c r="G12" s="109"/>
      <c r="H12" s="109"/>
      <c r="I12" s="109" t="s">
        <v>290</v>
      </c>
      <c r="J12" s="109"/>
      <c r="K12" s="109"/>
      <c r="L12" s="109"/>
      <c r="M12" s="15"/>
      <c r="N12" s="109"/>
      <c r="O12" s="109"/>
      <c r="P12" s="15"/>
    </row>
    <row r="13" spans="1:16">
      <c r="A13" s="45" t="s">
        <v>71</v>
      </c>
      <c r="B13" s="46" t="s">
        <v>10</v>
      </c>
      <c r="C13" s="127">
        <v>0.01</v>
      </c>
      <c r="D13" s="6">
        <v>1E-3</v>
      </c>
      <c r="E13" s="109"/>
      <c r="F13" s="109" t="s">
        <v>279</v>
      </c>
      <c r="G13" s="109"/>
      <c r="H13" s="109"/>
      <c r="I13" s="109" t="s">
        <v>273</v>
      </c>
      <c r="J13" s="109"/>
      <c r="K13" s="109"/>
      <c r="L13" s="109" t="s">
        <v>273</v>
      </c>
      <c r="M13" s="15"/>
      <c r="N13" s="109"/>
      <c r="O13" s="109" t="s">
        <v>273</v>
      </c>
      <c r="P13" s="15"/>
    </row>
    <row r="14" spans="1:16">
      <c r="A14" s="1" t="s">
        <v>72</v>
      </c>
      <c r="B14" s="2" t="s">
        <v>11</v>
      </c>
      <c r="C14" s="124">
        <v>10</v>
      </c>
      <c r="D14" s="6">
        <v>0.02</v>
      </c>
      <c r="E14" s="109"/>
      <c r="F14" s="109"/>
      <c r="G14" s="109"/>
      <c r="H14" s="109"/>
      <c r="I14" s="109">
        <v>1.2</v>
      </c>
      <c r="J14" s="109"/>
      <c r="K14" s="109"/>
      <c r="L14" s="109"/>
      <c r="M14" s="15"/>
      <c r="N14" s="109"/>
      <c r="O14" s="109"/>
      <c r="P14" s="15"/>
    </row>
    <row r="15" spans="1:16">
      <c r="A15" s="1" t="s">
        <v>73</v>
      </c>
      <c r="B15" s="2" t="s">
        <v>12</v>
      </c>
      <c r="C15" s="128">
        <v>0.8</v>
      </c>
      <c r="D15" s="6">
        <v>0.08</v>
      </c>
      <c r="E15" s="115"/>
      <c r="F15" s="115"/>
      <c r="G15" s="115"/>
      <c r="H15" s="115"/>
      <c r="I15" s="109" t="s">
        <v>170</v>
      </c>
      <c r="J15" s="115"/>
      <c r="K15" s="115"/>
      <c r="L15" s="115"/>
      <c r="M15" s="15"/>
      <c r="N15" s="109"/>
      <c r="O15" s="109"/>
      <c r="P15" s="15"/>
    </row>
    <row r="16" spans="1:16">
      <c r="A16" s="1" t="s">
        <v>74</v>
      </c>
      <c r="B16" s="2" t="s">
        <v>13</v>
      </c>
      <c r="C16" s="128">
        <v>1</v>
      </c>
      <c r="D16" s="6">
        <v>0.1</v>
      </c>
      <c r="E16" s="109"/>
      <c r="F16" s="109"/>
      <c r="G16" s="109"/>
      <c r="H16" s="109"/>
      <c r="I16" s="109" t="s">
        <v>171</v>
      </c>
      <c r="J16" s="109"/>
      <c r="K16" s="109"/>
      <c r="L16" s="109"/>
      <c r="M16" s="15"/>
      <c r="N16" s="109"/>
      <c r="O16" s="109"/>
      <c r="P16" s="15"/>
    </row>
    <row r="17" spans="1:16">
      <c r="A17" s="1" t="s">
        <v>75</v>
      </c>
      <c r="B17" s="2" t="s">
        <v>14</v>
      </c>
      <c r="C17" s="125">
        <v>2E-3</v>
      </c>
      <c r="D17" s="6">
        <v>2.0000000000000001E-4</v>
      </c>
      <c r="E17" s="109"/>
      <c r="F17" s="109"/>
      <c r="G17" s="109"/>
      <c r="H17" s="109"/>
      <c r="I17" s="109" t="s">
        <v>291</v>
      </c>
      <c r="J17" s="109"/>
      <c r="K17" s="109"/>
      <c r="L17" s="109"/>
      <c r="M17" s="15"/>
      <c r="N17" s="109"/>
      <c r="O17" s="109"/>
      <c r="P17" s="15"/>
    </row>
    <row r="18" spans="1:16">
      <c r="A18" s="1" t="s">
        <v>76</v>
      </c>
      <c r="B18" s="2" t="s">
        <v>15</v>
      </c>
      <c r="C18" s="127">
        <v>0.05</v>
      </c>
      <c r="D18" s="6">
        <v>5.0000000000000001E-3</v>
      </c>
      <c r="E18" s="109"/>
      <c r="F18" s="109"/>
      <c r="G18" s="109"/>
      <c r="H18" s="109"/>
      <c r="I18" s="109" t="s">
        <v>252</v>
      </c>
      <c r="J18" s="109"/>
      <c r="K18" s="109"/>
      <c r="L18" s="109"/>
      <c r="M18" s="15"/>
      <c r="N18" s="109"/>
      <c r="O18" s="109"/>
      <c r="P18" s="15"/>
    </row>
    <row r="19" spans="1:16">
      <c r="A19" s="1" t="s">
        <v>77</v>
      </c>
      <c r="B19" s="2" t="s">
        <v>16</v>
      </c>
      <c r="C19" s="127">
        <v>0.04</v>
      </c>
      <c r="D19" s="6">
        <v>4.0000000000000001E-3</v>
      </c>
      <c r="E19" s="109"/>
      <c r="F19" s="109"/>
      <c r="G19" s="109"/>
      <c r="H19" s="109"/>
      <c r="I19" s="109" t="s">
        <v>290</v>
      </c>
      <c r="J19" s="109"/>
      <c r="K19" s="109"/>
      <c r="L19" s="109"/>
      <c r="M19" s="15"/>
      <c r="N19" s="109"/>
      <c r="O19" s="109"/>
      <c r="P19" s="15"/>
    </row>
    <row r="20" spans="1:16">
      <c r="A20" s="1" t="s">
        <v>78</v>
      </c>
      <c r="B20" s="2" t="s">
        <v>17</v>
      </c>
      <c r="C20" s="127">
        <v>0.02</v>
      </c>
      <c r="D20" s="6">
        <v>2E-3</v>
      </c>
      <c r="E20" s="109"/>
      <c r="F20" s="109"/>
      <c r="G20" s="109"/>
      <c r="H20" s="109"/>
      <c r="I20" s="109" t="s">
        <v>173</v>
      </c>
      <c r="J20" s="109"/>
      <c r="K20" s="109"/>
      <c r="L20" s="109"/>
      <c r="M20" s="15"/>
      <c r="N20" s="109"/>
      <c r="O20" s="109"/>
      <c r="P20" s="15"/>
    </row>
    <row r="21" spans="1:16">
      <c r="A21" s="1" t="s">
        <v>79</v>
      </c>
      <c r="B21" s="2" t="s">
        <v>53</v>
      </c>
      <c r="C21" s="127">
        <v>0.01</v>
      </c>
      <c r="D21" s="6">
        <v>1E-3</v>
      </c>
      <c r="E21" s="109"/>
      <c r="F21" s="109"/>
      <c r="G21" s="109"/>
      <c r="H21" s="109"/>
      <c r="I21" s="109" t="s">
        <v>273</v>
      </c>
      <c r="J21" s="109"/>
      <c r="K21" s="109"/>
      <c r="L21" s="109"/>
      <c r="M21" s="15"/>
      <c r="N21" s="109"/>
      <c r="O21" s="109"/>
      <c r="P21" s="15"/>
    </row>
    <row r="22" spans="1:16">
      <c r="A22" s="1" t="s">
        <v>80</v>
      </c>
      <c r="B22" s="2" t="s">
        <v>54</v>
      </c>
      <c r="C22" s="127">
        <v>0.01</v>
      </c>
      <c r="D22" s="6">
        <v>1E-3</v>
      </c>
      <c r="E22" s="109"/>
      <c r="F22" s="109"/>
      <c r="G22" s="109"/>
      <c r="H22" s="109"/>
      <c r="I22" s="109" t="s">
        <v>273</v>
      </c>
      <c r="J22" s="109"/>
      <c r="K22" s="109"/>
      <c r="L22" s="109"/>
      <c r="M22" s="15"/>
      <c r="N22" s="109"/>
      <c r="O22" s="109"/>
      <c r="P22" s="15"/>
    </row>
    <row r="23" spans="1:16">
      <c r="A23" s="1" t="s">
        <v>81</v>
      </c>
      <c r="B23" s="2" t="s">
        <v>55</v>
      </c>
      <c r="C23" s="127">
        <v>0.01</v>
      </c>
      <c r="D23" s="6">
        <v>1E-3</v>
      </c>
      <c r="E23" s="109"/>
      <c r="F23" s="109"/>
      <c r="G23" s="109"/>
      <c r="H23" s="109"/>
      <c r="I23" s="109" t="s">
        <v>273</v>
      </c>
      <c r="J23" s="109"/>
      <c r="K23" s="109"/>
      <c r="L23" s="109"/>
      <c r="M23" s="15"/>
      <c r="N23" s="109"/>
      <c r="O23" s="109"/>
      <c r="P23" s="15"/>
    </row>
    <row r="24" spans="1:16">
      <c r="A24" s="45" t="s">
        <v>82</v>
      </c>
      <c r="B24" s="46" t="s">
        <v>18</v>
      </c>
      <c r="C24" s="128">
        <v>0.6</v>
      </c>
      <c r="D24" s="6">
        <v>0.06</v>
      </c>
      <c r="E24" s="109"/>
      <c r="F24" s="109" t="s">
        <v>200</v>
      </c>
      <c r="G24" s="109"/>
      <c r="H24" s="109"/>
      <c r="I24" s="109" t="s">
        <v>200</v>
      </c>
      <c r="J24" s="109"/>
      <c r="K24" s="109"/>
      <c r="L24" s="109" t="s">
        <v>200</v>
      </c>
      <c r="M24" s="15"/>
      <c r="N24" s="109"/>
      <c r="O24" s="109" t="s">
        <v>200</v>
      </c>
      <c r="P24" s="15"/>
    </row>
    <row r="25" spans="1:16">
      <c r="A25" s="45" t="s">
        <v>83</v>
      </c>
      <c r="B25" s="46" t="s">
        <v>19</v>
      </c>
      <c r="C25" s="127">
        <v>0.02</v>
      </c>
      <c r="D25" s="6">
        <v>2E-3</v>
      </c>
      <c r="E25" s="109"/>
      <c r="F25" s="109" t="s">
        <v>173</v>
      </c>
      <c r="G25" s="109"/>
      <c r="H25" s="109"/>
      <c r="I25" s="109" t="s">
        <v>173</v>
      </c>
      <c r="J25" s="109"/>
      <c r="K25" s="109"/>
      <c r="L25" s="109" t="s">
        <v>173</v>
      </c>
      <c r="M25" s="15"/>
      <c r="N25" s="109"/>
      <c r="O25" s="109" t="s">
        <v>173</v>
      </c>
      <c r="P25" s="15"/>
    </row>
    <row r="26" spans="1:16">
      <c r="A26" s="45" t="s">
        <v>84</v>
      </c>
      <c r="B26" s="46" t="s">
        <v>20</v>
      </c>
      <c r="C26" s="127">
        <v>0.06</v>
      </c>
      <c r="D26" s="6">
        <v>1E-3</v>
      </c>
      <c r="E26" s="109"/>
      <c r="F26" s="109" t="s">
        <v>279</v>
      </c>
      <c r="G26" s="109"/>
      <c r="H26" s="109"/>
      <c r="I26" s="109" t="s">
        <v>273</v>
      </c>
      <c r="J26" s="109"/>
      <c r="K26" s="109"/>
      <c r="L26" s="109" t="s">
        <v>273</v>
      </c>
      <c r="M26" s="15"/>
      <c r="N26" s="109"/>
      <c r="O26" s="109" t="s">
        <v>273</v>
      </c>
      <c r="P26" s="15"/>
    </row>
    <row r="27" spans="1:16">
      <c r="A27" s="45" t="s">
        <v>85</v>
      </c>
      <c r="B27" s="46" t="s">
        <v>21</v>
      </c>
      <c r="C27" s="127">
        <v>0.03</v>
      </c>
      <c r="D27" s="6">
        <v>3.0000000000000001E-3</v>
      </c>
      <c r="E27" s="109"/>
      <c r="F27" s="109" t="s">
        <v>201</v>
      </c>
      <c r="G27" s="109"/>
      <c r="H27" s="109"/>
      <c r="I27" s="109" t="s">
        <v>201</v>
      </c>
      <c r="J27" s="109"/>
      <c r="K27" s="109"/>
      <c r="L27" s="109" t="s">
        <v>201</v>
      </c>
      <c r="M27" s="15"/>
      <c r="N27" s="109"/>
      <c r="O27" s="109" t="s">
        <v>201</v>
      </c>
      <c r="P27" s="15"/>
    </row>
    <row r="28" spans="1:16">
      <c r="A28" s="45" t="s">
        <v>86</v>
      </c>
      <c r="B28" s="46" t="s">
        <v>56</v>
      </c>
      <c r="C28" s="128">
        <v>0.1</v>
      </c>
      <c r="D28" s="6">
        <v>1E-3</v>
      </c>
      <c r="E28" s="109"/>
      <c r="F28" s="109" t="s">
        <v>279</v>
      </c>
      <c r="G28" s="109"/>
      <c r="H28" s="109"/>
      <c r="I28" s="109" t="s">
        <v>273</v>
      </c>
      <c r="J28" s="109"/>
      <c r="K28" s="109"/>
      <c r="L28" s="109" t="s">
        <v>273</v>
      </c>
      <c r="M28" s="15"/>
      <c r="N28" s="109"/>
      <c r="O28" s="109" t="s">
        <v>273</v>
      </c>
      <c r="P28" s="15"/>
    </row>
    <row r="29" spans="1:16">
      <c r="A29" s="45" t="s">
        <v>87</v>
      </c>
      <c r="B29" s="46" t="s">
        <v>22</v>
      </c>
      <c r="C29" s="127">
        <v>0.01</v>
      </c>
      <c r="D29" s="6">
        <v>1E-3</v>
      </c>
      <c r="E29" s="109"/>
      <c r="F29" s="109" t="s">
        <v>279</v>
      </c>
      <c r="G29" s="109"/>
      <c r="H29" s="109"/>
      <c r="I29" s="109" t="s">
        <v>273</v>
      </c>
      <c r="J29" s="109"/>
      <c r="K29" s="109"/>
      <c r="L29" s="109" t="s">
        <v>273</v>
      </c>
      <c r="M29" s="15"/>
      <c r="N29" s="109"/>
      <c r="O29" s="109" t="s">
        <v>273</v>
      </c>
      <c r="P29" s="15"/>
    </row>
    <row r="30" spans="1:16">
      <c r="A30" s="45" t="s">
        <v>88</v>
      </c>
      <c r="B30" s="46" t="s">
        <v>23</v>
      </c>
      <c r="C30" s="128">
        <v>0.1</v>
      </c>
      <c r="D30" s="6">
        <v>1E-3</v>
      </c>
      <c r="E30" s="109"/>
      <c r="F30" s="109" t="s">
        <v>279</v>
      </c>
      <c r="G30" s="109"/>
      <c r="H30" s="109"/>
      <c r="I30" s="109" t="s">
        <v>273</v>
      </c>
      <c r="J30" s="109"/>
      <c r="K30" s="109"/>
      <c r="L30" s="109" t="s">
        <v>273</v>
      </c>
      <c r="M30" s="15"/>
      <c r="N30" s="109"/>
      <c r="O30" s="109" t="s">
        <v>273</v>
      </c>
      <c r="P30" s="15"/>
    </row>
    <row r="31" spans="1:16">
      <c r="A31" s="45" t="s">
        <v>89</v>
      </c>
      <c r="B31" s="46" t="s">
        <v>24</v>
      </c>
      <c r="C31" s="127">
        <v>0.03</v>
      </c>
      <c r="D31" s="6">
        <v>3.0000000000000001E-3</v>
      </c>
      <c r="E31" s="109"/>
      <c r="F31" s="109" t="s">
        <v>201</v>
      </c>
      <c r="G31" s="109"/>
      <c r="H31" s="109"/>
      <c r="I31" s="109" t="s">
        <v>201</v>
      </c>
      <c r="J31" s="109"/>
      <c r="K31" s="109"/>
      <c r="L31" s="109" t="s">
        <v>201</v>
      </c>
      <c r="M31" s="15"/>
      <c r="N31" s="109"/>
      <c r="O31" s="109" t="s">
        <v>201</v>
      </c>
      <c r="P31" s="15"/>
    </row>
    <row r="32" spans="1:16">
      <c r="A32" s="45" t="s">
        <v>90</v>
      </c>
      <c r="B32" s="46" t="s">
        <v>57</v>
      </c>
      <c r="C32" s="127">
        <v>0.03</v>
      </c>
      <c r="D32" s="6">
        <v>1E-3</v>
      </c>
      <c r="E32" s="109"/>
      <c r="F32" s="109" t="s">
        <v>279</v>
      </c>
      <c r="G32" s="109"/>
      <c r="H32" s="109"/>
      <c r="I32" s="109" t="s">
        <v>273</v>
      </c>
      <c r="J32" s="109"/>
      <c r="K32" s="109"/>
      <c r="L32" s="109" t="s">
        <v>273</v>
      </c>
      <c r="M32" s="15"/>
      <c r="N32" s="109"/>
      <c r="O32" s="109" t="s">
        <v>273</v>
      </c>
      <c r="P32" s="15"/>
    </row>
    <row r="33" spans="1:16">
      <c r="A33" s="45" t="s">
        <v>91</v>
      </c>
      <c r="B33" s="46" t="s">
        <v>58</v>
      </c>
      <c r="C33" s="127">
        <v>0.09</v>
      </c>
      <c r="D33" s="6">
        <v>1E-3</v>
      </c>
      <c r="E33" s="109"/>
      <c r="F33" s="109" t="s">
        <v>279</v>
      </c>
      <c r="G33" s="109"/>
      <c r="H33" s="109"/>
      <c r="I33" s="109" t="s">
        <v>273</v>
      </c>
      <c r="J33" s="109"/>
      <c r="K33" s="109"/>
      <c r="L33" s="109" t="s">
        <v>273</v>
      </c>
      <c r="M33" s="15"/>
      <c r="N33" s="109"/>
      <c r="O33" s="109" t="s">
        <v>273</v>
      </c>
      <c r="P33" s="15"/>
    </row>
    <row r="34" spans="1:16">
      <c r="A34" s="45" t="s">
        <v>92</v>
      </c>
      <c r="B34" s="46" t="s">
        <v>25</v>
      </c>
      <c r="C34" s="127">
        <v>0.08</v>
      </c>
      <c r="D34" s="6">
        <v>8.0000000000000002E-3</v>
      </c>
      <c r="E34" s="109"/>
      <c r="F34" s="109" t="s">
        <v>280</v>
      </c>
      <c r="G34" s="109"/>
      <c r="H34" s="109"/>
      <c r="I34" s="109" t="s">
        <v>277</v>
      </c>
      <c r="J34" s="109"/>
      <c r="K34" s="109"/>
      <c r="L34" s="109" t="s">
        <v>277</v>
      </c>
      <c r="M34" s="15"/>
      <c r="N34" s="109"/>
      <c r="O34" s="109" t="s">
        <v>277</v>
      </c>
      <c r="P34" s="15"/>
    </row>
    <row r="35" spans="1:16">
      <c r="A35" s="1" t="s">
        <v>93</v>
      </c>
      <c r="B35" s="2" t="s">
        <v>26</v>
      </c>
      <c r="C35" s="128">
        <v>1</v>
      </c>
      <c r="D35" s="6">
        <v>0.01</v>
      </c>
      <c r="E35" s="109"/>
      <c r="F35" s="109"/>
      <c r="G35" s="109"/>
      <c r="H35" s="109"/>
      <c r="I35" s="109" t="s">
        <v>292</v>
      </c>
      <c r="J35" s="109"/>
      <c r="K35" s="109"/>
      <c r="L35" s="109"/>
      <c r="M35" s="15"/>
      <c r="N35" s="109"/>
      <c r="O35" s="109"/>
      <c r="P35" s="15"/>
    </row>
    <row r="36" spans="1:16">
      <c r="A36" s="1" t="s">
        <v>94</v>
      </c>
      <c r="B36" s="2" t="s">
        <v>27</v>
      </c>
      <c r="C36" s="128">
        <v>0.2</v>
      </c>
      <c r="D36" s="6">
        <v>0.02</v>
      </c>
      <c r="E36" s="109"/>
      <c r="F36" s="109"/>
      <c r="G36" s="109"/>
      <c r="H36" s="109"/>
      <c r="I36" s="109" t="s">
        <v>301</v>
      </c>
      <c r="J36" s="109"/>
      <c r="K36" s="109"/>
      <c r="L36" s="109"/>
      <c r="M36" s="15"/>
      <c r="N36" s="109"/>
      <c r="O36" s="109"/>
      <c r="P36" s="15"/>
    </row>
    <row r="37" spans="1:16">
      <c r="A37" s="1" t="s">
        <v>95</v>
      </c>
      <c r="B37" s="2" t="s">
        <v>28</v>
      </c>
      <c r="C37" s="128">
        <v>0.3</v>
      </c>
      <c r="D37" s="6">
        <v>0.03</v>
      </c>
      <c r="E37" s="109"/>
      <c r="F37" s="109"/>
      <c r="G37" s="109"/>
      <c r="H37" s="109"/>
      <c r="I37" s="109" t="s">
        <v>293</v>
      </c>
      <c r="J37" s="109"/>
      <c r="K37" s="109"/>
      <c r="L37" s="109"/>
      <c r="M37" s="15"/>
      <c r="N37" s="109"/>
      <c r="O37" s="109"/>
      <c r="P37" s="15"/>
    </row>
    <row r="38" spans="1:16">
      <c r="A38" s="1" t="s">
        <v>96</v>
      </c>
      <c r="B38" s="2" t="s">
        <v>29</v>
      </c>
      <c r="C38" s="128">
        <v>1</v>
      </c>
      <c r="D38" s="6">
        <v>0.01</v>
      </c>
      <c r="E38" s="109"/>
      <c r="F38" s="109"/>
      <c r="G38" s="109"/>
      <c r="H38" s="109"/>
      <c r="I38" s="109">
        <v>0.01</v>
      </c>
      <c r="J38" s="109"/>
      <c r="K38" s="109"/>
      <c r="L38" s="109"/>
      <c r="M38" s="15"/>
      <c r="N38" s="109"/>
      <c r="O38" s="109"/>
      <c r="P38" s="15"/>
    </row>
    <row r="39" spans="1:16">
      <c r="A39" s="1" t="s">
        <v>185</v>
      </c>
      <c r="B39" s="2" t="s">
        <v>30</v>
      </c>
      <c r="C39" s="124">
        <v>200</v>
      </c>
      <c r="D39" s="6">
        <v>0.1</v>
      </c>
      <c r="E39" s="109"/>
      <c r="F39" s="109"/>
      <c r="G39" s="109"/>
      <c r="H39" s="109"/>
      <c r="I39" s="109">
        <v>4.2</v>
      </c>
      <c r="J39" s="109"/>
      <c r="K39" s="109"/>
      <c r="L39" s="109"/>
      <c r="M39" s="15"/>
      <c r="N39" s="109"/>
      <c r="O39" s="109"/>
      <c r="P39" s="15"/>
    </row>
    <row r="40" spans="1:16">
      <c r="A40" s="1" t="s">
        <v>98</v>
      </c>
      <c r="B40" s="2" t="s">
        <v>31</v>
      </c>
      <c r="C40" s="127">
        <v>0.05</v>
      </c>
      <c r="D40" s="6">
        <v>5.0000000000000001E-3</v>
      </c>
      <c r="E40" s="109"/>
      <c r="F40" s="109"/>
      <c r="G40" s="109"/>
      <c r="H40" s="109"/>
      <c r="I40" s="109" t="s">
        <v>252</v>
      </c>
      <c r="J40" s="109"/>
      <c r="K40" s="109"/>
      <c r="L40" s="109"/>
      <c r="M40" s="15"/>
      <c r="N40" s="109"/>
      <c r="O40" s="109"/>
      <c r="P40" s="15"/>
    </row>
    <row r="41" spans="1:16">
      <c r="A41" s="45" t="s">
        <v>99</v>
      </c>
      <c r="B41" s="46" t="s">
        <v>32</v>
      </c>
      <c r="C41" s="124">
        <v>200</v>
      </c>
      <c r="D41" s="6">
        <v>1</v>
      </c>
      <c r="E41" s="121">
        <v>2.9</v>
      </c>
      <c r="F41" s="121">
        <v>2.8</v>
      </c>
      <c r="G41" s="121">
        <v>2.6</v>
      </c>
      <c r="H41" s="121">
        <v>2.9</v>
      </c>
      <c r="I41" s="121">
        <v>2.4</v>
      </c>
      <c r="J41" s="121">
        <v>2.6</v>
      </c>
      <c r="K41" s="121">
        <v>2.4</v>
      </c>
      <c r="L41" s="121">
        <v>2.2000000000000002</v>
      </c>
      <c r="M41" s="15">
        <v>2.2999999999999998</v>
      </c>
      <c r="N41" s="109">
        <v>2.2999999999999998</v>
      </c>
      <c r="O41" s="109">
        <v>2.2000000000000002</v>
      </c>
      <c r="P41" s="15">
        <v>2.5</v>
      </c>
    </row>
    <row r="42" spans="1:16">
      <c r="A42" s="1" t="s">
        <v>100</v>
      </c>
      <c r="B42" s="2" t="s">
        <v>33</v>
      </c>
      <c r="C42" s="124">
        <v>300</v>
      </c>
      <c r="D42" s="6">
        <v>1</v>
      </c>
      <c r="E42" s="109"/>
      <c r="F42" s="109"/>
      <c r="G42" s="109"/>
      <c r="H42" s="109"/>
      <c r="I42" s="109">
        <v>24</v>
      </c>
      <c r="J42" s="109"/>
      <c r="K42" s="109"/>
      <c r="L42" s="109"/>
      <c r="M42" s="15"/>
      <c r="N42" s="109"/>
      <c r="O42" s="109"/>
      <c r="P42" s="15"/>
    </row>
    <row r="43" spans="1:16">
      <c r="A43" s="1" t="s">
        <v>101</v>
      </c>
      <c r="B43" s="2" t="s">
        <v>34</v>
      </c>
      <c r="C43" s="124">
        <v>500</v>
      </c>
      <c r="D43" s="6">
        <v>20</v>
      </c>
      <c r="E43" s="109"/>
      <c r="F43" s="109"/>
      <c r="G43" s="109"/>
      <c r="H43" s="109"/>
      <c r="I43" s="109">
        <v>41</v>
      </c>
      <c r="J43" s="109"/>
      <c r="K43" s="109"/>
      <c r="L43" s="109"/>
      <c r="M43" s="15"/>
      <c r="N43" s="109"/>
      <c r="O43" s="109"/>
      <c r="P43" s="15"/>
    </row>
    <row r="44" spans="1:16">
      <c r="A44" s="1" t="s">
        <v>102</v>
      </c>
      <c r="B44" s="2" t="s">
        <v>35</v>
      </c>
      <c r="C44" s="128">
        <v>0.2</v>
      </c>
      <c r="D44" s="6">
        <v>0.02</v>
      </c>
      <c r="E44" s="109"/>
      <c r="F44" s="109"/>
      <c r="G44" s="109"/>
      <c r="H44" s="109"/>
      <c r="I44" s="109" t="s">
        <v>233</v>
      </c>
      <c r="J44" s="109"/>
      <c r="K44" s="109"/>
      <c r="L44" s="109"/>
      <c r="M44" s="15"/>
      <c r="N44" s="109"/>
      <c r="O44" s="109"/>
      <c r="P44" s="15"/>
    </row>
    <row r="45" spans="1:16">
      <c r="A45" s="1" t="s">
        <v>103</v>
      </c>
      <c r="B45" s="2" t="s">
        <v>59</v>
      </c>
      <c r="C45" s="129">
        <v>1.0000000000000001E-5</v>
      </c>
      <c r="D45" s="6">
        <v>9.9999999999999995E-7</v>
      </c>
      <c r="E45" s="109"/>
      <c r="F45" s="109"/>
      <c r="G45" s="109"/>
      <c r="H45" s="109"/>
      <c r="I45" s="109" t="s">
        <v>294</v>
      </c>
      <c r="J45" s="109"/>
      <c r="K45" s="109"/>
      <c r="L45" s="109"/>
      <c r="M45" s="15"/>
      <c r="N45" s="109"/>
      <c r="O45" s="109"/>
      <c r="P45" s="15"/>
    </row>
    <row r="46" spans="1:16">
      <c r="A46" s="1" t="s">
        <v>104</v>
      </c>
      <c r="B46" s="2" t="s">
        <v>36</v>
      </c>
      <c r="C46" s="129">
        <v>1.0000000000000001E-5</v>
      </c>
      <c r="D46" s="6">
        <v>9.9999999999999995E-7</v>
      </c>
      <c r="E46" s="109"/>
      <c r="F46" s="109"/>
      <c r="G46" s="109"/>
      <c r="H46" s="109"/>
      <c r="I46" s="109" t="s">
        <v>294</v>
      </c>
      <c r="J46" s="109"/>
      <c r="K46" s="109"/>
      <c r="L46" s="109"/>
      <c r="M46" s="15"/>
      <c r="N46" s="109"/>
      <c r="O46" s="109"/>
      <c r="P46" s="15"/>
    </row>
    <row r="47" spans="1:16">
      <c r="A47" s="1" t="s">
        <v>105</v>
      </c>
      <c r="B47" s="2" t="s">
        <v>37</v>
      </c>
      <c r="C47" s="127">
        <v>0.02</v>
      </c>
      <c r="D47" s="6">
        <v>2E-3</v>
      </c>
      <c r="E47" s="109"/>
      <c r="F47" s="109"/>
      <c r="G47" s="109"/>
      <c r="H47" s="109"/>
      <c r="I47" s="109" t="s">
        <v>173</v>
      </c>
      <c r="J47" s="109"/>
      <c r="K47" s="109"/>
      <c r="L47" s="109"/>
      <c r="M47" s="15"/>
      <c r="N47" s="109"/>
      <c r="O47" s="109"/>
      <c r="P47" s="15"/>
    </row>
    <row r="48" spans="1:16">
      <c r="A48" s="1" t="s">
        <v>106</v>
      </c>
      <c r="B48" s="2" t="s">
        <v>38</v>
      </c>
      <c r="C48" s="125">
        <v>5.0000000000000001E-3</v>
      </c>
      <c r="D48" s="6">
        <v>5.0000000000000001E-4</v>
      </c>
      <c r="E48" s="109"/>
      <c r="F48" s="109"/>
      <c r="G48" s="109"/>
      <c r="H48" s="109"/>
      <c r="I48" s="109" t="s">
        <v>178</v>
      </c>
      <c r="J48" s="109"/>
      <c r="K48" s="109"/>
      <c r="L48" s="109"/>
      <c r="M48" s="15"/>
      <c r="N48" s="109"/>
      <c r="O48" s="109"/>
      <c r="P48" s="15"/>
    </row>
    <row r="49" spans="1:16">
      <c r="A49" s="45" t="s">
        <v>107</v>
      </c>
      <c r="B49" s="46" t="s">
        <v>39</v>
      </c>
      <c r="C49" s="124">
        <v>3</v>
      </c>
      <c r="D49" s="6">
        <v>0.3</v>
      </c>
      <c r="E49" s="109" t="s">
        <v>238</v>
      </c>
      <c r="F49" s="109" t="s">
        <v>238</v>
      </c>
      <c r="G49" s="109" t="s">
        <v>238</v>
      </c>
      <c r="H49" s="109" t="s">
        <v>238</v>
      </c>
      <c r="I49" s="109" t="s">
        <v>238</v>
      </c>
      <c r="J49" s="109" t="s">
        <v>238</v>
      </c>
      <c r="K49" s="109" t="s">
        <v>238</v>
      </c>
      <c r="L49" s="109" t="s">
        <v>238</v>
      </c>
      <c r="M49" s="15">
        <v>0.3</v>
      </c>
      <c r="N49" s="109" t="s">
        <v>238</v>
      </c>
      <c r="O49" s="15" t="s">
        <v>238</v>
      </c>
      <c r="P49" s="15" t="s">
        <v>238</v>
      </c>
    </row>
    <row r="50" spans="1:16">
      <c r="A50" s="45" t="s">
        <v>108</v>
      </c>
      <c r="B50" s="46" t="s">
        <v>40</v>
      </c>
      <c r="C50" s="3" t="s">
        <v>113</v>
      </c>
      <c r="D50" s="6"/>
      <c r="E50" s="109">
        <v>6.5</v>
      </c>
      <c r="F50" s="109">
        <v>6.3</v>
      </c>
      <c r="G50" s="109">
        <v>6.5</v>
      </c>
      <c r="H50" s="109">
        <v>6.5</v>
      </c>
      <c r="I50" s="109">
        <v>6.4</v>
      </c>
      <c r="J50" s="109">
        <v>6.5</v>
      </c>
      <c r="K50" s="109">
        <v>6.5</v>
      </c>
      <c r="L50" s="109">
        <v>6.6</v>
      </c>
      <c r="M50" s="15">
        <v>6.4</v>
      </c>
      <c r="N50" s="109">
        <v>6.4</v>
      </c>
      <c r="O50" s="109">
        <v>6.8</v>
      </c>
      <c r="P50" s="15">
        <v>6.7</v>
      </c>
    </row>
    <row r="51" spans="1:16">
      <c r="A51" s="45" t="s">
        <v>109</v>
      </c>
      <c r="B51" s="46" t="s">
        <v>41</v>
      </c>
      <c r="C51" s="3" t="s">
        <v>42</v>
      </c>
      <c r="D51" s="6"/>
      <c r="E51" s="109" t="s">
        <v>236</v>
      </c>
      <c r="F51" s="109" t="s">
        <v>236</v>
      </c>
      <c r="G51" s="109" t="s">
        <v>236</v>
      </c>
      <c r="H51" s="109" t="s">
        <v>236</v>
      </c>
      <c r="I51" s="109" t="s">
        <v>236</v>
      </c>
      <c r="J51" s="109" t="s">
        <v>236</v>
      </c>
      <c r="K51" s="109" t="s">
        <v>236</v>
      </c>
      <c r="L51" s="109" t="s">
        <v>236</v>
      </c>
      <c r="M51" s="109" t="s">
        <v>236</v>
      </c>
      <c r="N51" s="109" t="s">
        <v>236</v>
      </c>
      <c r="O51" s="15" t="s">
        <v>236</v>
      </c>
      <c r="P51" s="15" t="s">
        <v>236</v>
      </c>
    </row>
    <row r="52" spans="1:16">
      <c r="A52" s="45" t="s">
        <v>110</v>
      </c>
      <c r="B52" s="46" t="s">
        <v>43</v>
      </c>
      <c r="C52" s="3" t="s">
        <v>42</v>
      </c>
      <c r="D52" s="6"/>
      <c r="E52" s="109" t="s">
        <v>236</v>
      </c>
      <c r="F52" s="109" t="s">
        <v>236</v>
      </c>
      <c r="G52" s="109" t="s">
        <v>236</v>
      </c>
      <c r="H52" s="109" t="s">
        <v>236</v>
      </c>
      <c r="I52" s="109" t="s">
        <v>236</v>
      </c>
      <c r="J52" s="109" t="s">
        <v>236</v>
      </c>
      <c r="K52" s="109" t="s">
        <v>236</v>
      </c>
      <c r="L52" s="109" t="s">
        <v>236</v>
      </c>
      <c r="M52" s="109" t="s">
        <v>236</v>
      </c>
      <c r="N52" s="109" t="s">
        <v>236</v>
      </c>
      <c r="O52" s="15" t="s">
        <v>236</v>
      </c>
      <c r="P52" s="15" t="s">
        <v>236</v>
      </c>
    </row>
    <row r="53" spans="1:16">
      <c r="A53" s="45" t="s">
        <v>111</v>
      </c>
      <c r="B53" s="46" t="s">
        <v>44</v>
      </c>
      <c r="C53" s="3" t="s">
        <v>114</v>
      </c>
      <c r="D53" s="6">
        <v>0.5</v>
      </c>
      <c r="E53" s="109" t="s">
        <v>198</v>
      </c>
      <c r="F53" s="109" t="s">
        <v>198</v>
      </c>
      <c r="G53" s="109" t="s">
        <v>198</v>
      </c>
      <c r="H53" s="109" t="s">
        <v>198</v>
      </c>
      <c r="I53" s="109" t="s">
        <v>198</v>
      </c>
      <c r="J53" s="109" t="s">
        <v>198</v>
      </c>
      <c r="K53" s="109" t="s">
        <v>198</v>
      </c>
      <c r="L53" s="109" t="s">
        <v>198</v>
      </c>
      <c r="M53" s="109" t="s">
        <v>198</v>
      </c>
      <c r="N53" s="109" t="s">
        <v>198</v>
      </c>
      <c r="O53" s="15" t="s">
        <v>198</v>
      </c>
      <c r="P53" s="15" t="s">
        <v>198</v>
      </c>
    </row>
    <row r="54" spans="1:16">
      <c r="A54" s="45" t="s">
        <v>112</v>
      </c>
      <c r="B54" s="46" t="s">
        <v>45</v>
      </c>
      <c r="C54" s="3" t="s">
        <v>115</v>
      </c>
      <c r="D54" s="6">
        <v>0.1</v>
      </c>
      <c r="E54" s="109" t="s">
        <v>171</v>
      </c>
      <c r="F54" s="109" t="s">
        <v>171</v>
      </c>
      <c r="G54" s="109" t="s">
        <v>171</v>
      </c>
      <c r="H54" s="109" t="s">
        <v>171</v>
      </c>
      <c r="I54" s="109" t="s">
        <v>171</v>
      </c>
      <c r="J54" s="109" t="s">
        <v>171</v>
      </c>
      <c r="K54" s="109" t="s">
        <v>171</v>
      </c>
      <c r="L54" s="109" t="s">
        <v>171</v>
      </c>
      <c r="M54" s="109" t="s">
        <v>171</v>
      </c>
      <c r="N54" s="109" t="s">
        <v>171</v>
      </c>
      <c r="O54" s="109" t="s">
        <v>171</v>
      </c>
      <c r="P54" s="109" t="s">
        <v>171</v>
      </c>
    </row>
    <row r="55" spans="1:16">
      <c r="A55" s="1"/>
      <c r="B55" s="2" t="s">
        <v>61</v>
      </c>
      <c r="C55" s="2"/>
      <c r="D55" s="6"/>
      <c r="E55" s="109" t="s">
        <v>237</v>
      </c>
      <c r="F55" s="109" t="s">
        <v>237</v>
      </c>
      <c r="G55" s="109" t="s">
        <v>237</v>
      </c>
      <c r="H55" s="109" t="s">
        <v>237</v>
      </c>
      <c r="I55" s="109" t="s">
        <v>237</v>
      </c>
      <c r="J55" s="109" t="s">
        <v>237</v>
      </c>
      <c r="K55" s="109" t="s">
        <v>237</v>
      </c>
      <c r="L55" s="109" t="s">
        <v>237</v>
      </c>
      <c r="M55" s="109" t="s">
        <v>237</v>
      </c>
      <c r="N55" s="109" t="s">
        <v>237</v>
      </c>
      <c r="O55" s="15" t="s">
        <v>237</v>
      </c>
      <c r="P55" s="15" t="s">
        <v>237</v>
      </c>
    </row>
    <row r="56" spans="1:16">
      <c r="A56" s="36"/>
      <c r="B56" s="37"/>
      <c r="C56" s="37"/>
      <c r="D56" s="38"/>
      <c r="E56" s="39"/>
      <c r="F56" s="39"/>
      <c r="G56" s="39"/>
      <c r="H56" s="40"/>
      <c r="I56" s="40"/>
      <c r="J56" s="40"/>
      <c r="K56" s="40"/>
      <c r="L56" s="39"/>
      <c r="M56" s="40"/>
      <c r="N56" s="139"/>
      <c r="O56" s="40"/>
      <c r="P56" s="40"/>
    </row>
    <row r="57" spans="1:16">
      <c r="A57" s="1"/>
      <c r="B57" s="2" t="s">
        <v>262</v>
      </c>
      <c r="C57" s="4"/>
      <c r="D57" s="6" t="s">
        <v>182</v>
      </c>
      <c r="E57" s="17"/>
      <c r="F57" s="17"/>
      <c r="G57" s="17"/>
      <c r="H57" s="17"/>
      <c r="I57" s="17"/>
      <c r="J57" s="17"/>
      <c r="K57" s="17"/>
      <c r="L57" s="17"/>
      <c r="M57" s="17"/>
      <c r="N57" s="96"/>
      <c r="O57" s="17"/>
      <c r="P57" s="17"/>
    </row>
    <row r="58" spans="1:16">
      <c r="A58" s="1"/>
      <c r="B58" s="2" t="s">
        <v>263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96"/>
      <c r="O58" s="17"/>
      <c r="P58" s="17"/>
    </row>
    <row r="59" spans="1:16">
      <c r="A59" s="1"/>
      <c r="B59" s="2" t="s">
        <v>264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96"/>
      <c r="O59" s="17"/>
      <c r="P59" s="17"/>
    </row>
    <row r="60" spans="1:16">
      <c r="A60" s="1"/>
      <c r="B60" s="2" t="s">
        <v>265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96"/>
      <c r="O60" s="17"/>
      <c r="P60" s="15"/>
    </row>
    <row r="61" spans="1:16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117"/>
      <c r="O61" s="42"/>
      <c r="P61" s="42"/>
    </row>
    <row r="62" spans="1:16">
      <c r="A62" s="7"/>
      <c r="B62" s="60" t="s">
        <v>138</v>
      </c>
      <c r="C62" s="57"/>
      <c r="E62" s="35">
        <f>IF(八幡沢・第６!E64=0,"",八幡沢・第６!E64)</f>
        <v>45398</v>
      </c>
      <c r="F62" s="35">
        <f>IF(八幡沢・第６!F64=0,"",八幡沢・第６!F64)</f>
        <v>45433</v>
      </c>
      <c r="G62" s="35">
        <v>45461</v>
      </c>
      <c r="H62" s="35">
        <f>IF(八幡沢・第６!H64=0,"",八幡沢・第６!H64)</f>
        <v>45496</v>
      </c>
      <c r="I62" s="35">
        <f>IF(八幡沢・第６!I64=0,"",八幡沢・第６!I64)</f>
        <v>45531</v>
      </c>
      <c r="J62" s="35">
        <f>IF(八幡沢・第６!J64=0,"",八幡沢・第６!J64)</f>
        <v>45553</v>
      </c>
      <c r="K62" s="35">
        <f>IF(八幡沢・第６!K64=0,"",八幡沢・第６!K64)</f>
        <v>45582</v>
      </c>
      <c r="L62" s="35">
        <f>IF(八幡沢・第６!L64=0,"",八幡沢・第６!L64)</f>
        <v>45615</v>
      </c>
      <c r="M62" s="35">
        <f>IF(八幡沢・第６!M64=0,"",八幡沢・第６!M64)</f>
        <v>46008</v>
      </c>
      <c r="N62" s="35">
        <v>45678</v>
      </c>
      <c r="O62" s="35">
        <v>45706</v>
      </c>
      <c r="P62" s="35">
        <v>45734</v>
      </c>
    </row>
    <row r="63" spans="1:16">
      <c r="A63" s="1"/>
      <c r="B63" s="24" t="s">
        <v>48</v>
      </c>
      <c r="C63" s="25" t="s">
        <v>234</v>
      </c>
      <c r="D63" s="58" t="s">
        <v>161</v>
      </c>
      <c r="E63" s="64">
        <v>0.5</v>
      </c>
      <c r="F63" s="64">
        <v>0.5</v>
      </c>
      <c r="G63" s="64">
        <v>0.5</v>
      </c>
      <c r="H63" s="64">
        <v>0.4</v>
      </c>
      <c r="I63" s="64">
        <v>0.5</v>
      </c>
      <c r="J63" s="64">
        <v>0.5</v>
      </c>
      <c r="K63" s="64">
        <v>0.5</v>
      </c>
      <c r="L63" s="64">
        <v>0.5</v>
      </c>
      <c r="M63" s="64">
        <v>0.5</v>
      </c>
      <c r="N63" s="64">
        <v>0.5</v>
      </c>
      <c r="O63" s="64">
        <v>0.5</v>
      </c>
      <c r="P63" s="64">
        <v>0.5</v>
      </c>
    </row>
    <row r="64" spans="1:16">
      <c r="A64" s="1"/>
      <c r="B64" s="18" t="s">
        <v>50</v>
      </c>
      <c r="C64" s="19" t="s">
        <v>51</v>
      </c>
      <c r="D64" s="20"/>
      <c r="E64" s="65">
        <v>20.3</v>
      </c>
      <c r="F64" s="65">
        <v>23</v>
      </c>
      <c r="G64" s="65">
        <v>19.5</v>
      </c>
      <c r="H64" s="65">
        <v>33.799999999999997</v>
      </c>
      <c r="I64" s="65">
        <v>29</v>
      </c>
      <c r="J64" s="65">
        <v>29</v>
      </c>
      <c r="K64" s="65">
        <v>22.8</v>
      </c>
      <c r="L64" s="65">
        <v>9.1999999999999993</v>
      </c>
      <c r="M64" s="65">
        <v>7</v>
      </c>
      <c r="N64" s="65">
        <v>6.5</v>
      </c>
      <c r="O64" s="65">
        <v>0.8</v>
      </c>
      <c r="P64" s="65">
        <v>6.8</v>
      </c>
    </row>
    <row r="65" spans="1:16">
      <c r="A65" s="1"/>
      <c r="B65" s="21" t="s">
        <v>52</v>
      </c>
      <c r="C65" s="22" t="s">
        <v>51</v>
      </c>
      <c r="D65" s="23"/>
      <c r="E65" s="66">
        <v>14</v>
      </c>
      <c r="F65" s="66">
        <v>14.8</v>
      </c>
      <c r="G65" s="66">
        <v>16.5</v>
      </c>
      <c r="H65" s="66">
        <v>17.2</v>
      </c>
      <c r="I65" s="66">
        <v>19.100000000000001</v>
      </c>
      <c r="J65" s="66">
        <v>20.8</v>
      </c>
      <c r="K65" s="66">
        <v>17</v>
      </c>
      <c r="L65" s="66">
        <v>15.8</v>
      </c>
      <c r="M65" s="66">
        <v>14.1</v>
      </c>
      <c r="N65" s="66">
        <v>13.5</v>
      </c>
      <c r="O65" s="66">
        <v>11.7</v>
      </c>
      <c r="P65" s="66">
        <v>11.5</v>
      </c>
    </row>
    <row r="66" spans="1:16">
      <c r="A66" s="1"/>
      <c r="B66" s="6" t="s">
        <v>137</v>
      </c>
      <c r="C66" s="6"/>
      <c r="D66" s="6"/>
      <c r="E66" s="35" t="str">
        <f>IF(八幡沢・第６!E68=0,"",八幡沢・第６!E68)</f>
        <v>曇</v>
      </c>
      <c r="F66" s="35" t="str">
        <f>IF(八幡沢・第６!F68=0,"",八幡沢・第６!F68)</f>
        <v>晴</v>
      </c>
      <c r="G66" s="35" t="s">
        <v>283</v>
      </c>
      <c r="H66" s="35" t="str">
        <f>IF(八幡沢・第６!H68=0,"",八幡沢・第６!H68)</f>
        <v>晴</v>
      </c>
      <c r="I66" s="35" t="str">
        <f>IF(八幡沢・第６!I68=0,"",八幡沢・第６!I68)</f>
        <v>雨／晴</v>
      </c>
      <c r="J66" s="35" t="s">
        <v>318</v>
      </c>
      <c r="K66" s="35" t="str">
        <f>IF(八幡沢・第６!K68=0,"",八幡沢・第６!K68)</f>
        <v>晴</v>
      </c>
      <c r="L66" s="35" t="str">
        <f>IF(八幡沢・第６!L68=0,"",八幡沢・第６!L68)</f>
        <v>晴</v>
      </c>
      <c r="M66" s="35" t="str">
        <f>IF(八幡沢・第６!M68=0,"",八幡沢・第６!M68)</f>
        <v>晴</v>
      </c>
      <c r="N66" s="35" t="s">
        <v>330</v>
      </c>
      <c r="O66" s="35" t="s">
        <v>330</v>
      </c>
      <c r="P66" s="35" t="s">
        <v>321</v>
      </c>
    </row>
    <row r="67" spans="1:16">
      <c r="G67" s="5"/>
    </row>
    <row r="68" spans="1:16" ht="13.15" customHeight="1">
      <c r="A68" s="140" t="s">
        <v>143</v>
      </c>
      <c r="B68" s="53" t="s">
        <v>150</v>
      </c>
      <c r="C68" s="7"/>
      <c r="D68" s="7" t="s">
        <v>139</v>
      </c>
      <c r="E68" s="7">
        <f t="shared" ref="E68:P68" si="1">SUBTOTAL(3,E70:E120)</f>
        <v>0</v>
      </c>
      <c r="F68" s="7">
        <f t="shared" si="1"/>
        <v>0</v>
      </c>
      <c r="G68" s="96">
        <f t="shared" si="1"/>
        <v>0</v>
      </c>
      <c r="H68" s="7">
        <f t="shared" si="1"/>
        <v>0</v>
      </c>
      <c r="I68" s="130">
        <f t="shared" si="1"/>
        <v>40</v>
      </c>
      <c r="J68" s="7">
        <f t="shared" si="1"/>
        <v>0</v>
      </c>
      <c r="K68" s="7">
        <f t="shared" si="1"/>
        <v>0</v>
      </c>
      <c r="L68" s="7">
        <f t="shared" si="1"/>
        <v>0</v>
      </c>
      <c r="M68" s="7">
        <f t="shared" si="1"/>
        <v>0</v>
      </c>
      <c r="N68" s="7">
        <f t="shared" si="1"/>
        <v>0</v>
      </c>
      <c r="O68" s="7">
        <f t="shared" si="1"/>
        <v>0</v>
      </c>
      <c r="P68" s="76">
        <f t="shared" si="1"/>
        <v>0</v>
      </c>
    </row>
    <row r="69" spans="1:16">
      <c r="A69" s="141"/>
      <c r="B69" s="7" t="s">
        <v>131</v>
      </c>
      <c r="C69" s="72" t="s">
        <v>132</v>
      </c>
      <c r="D69" s="7" t="s">
        <v>133</v>
      </c>
      <c r="E69" s="7" t="s">
        <v>117</v>
      </c>
      <c r="F69" s="7" t="s">
        <v>118</v>
      </c>
      <c r="G69" s="96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7" t="s">
        <v>125</v>
      </c>
      <c r="N69" s="7" t="s">
        <v>126</v>
      </c>
      <c r="O69" s="101" t="s">
        <v>127</v>
      </c>
      <c r="P69" s="15" t="s">
        <v>184</v>
      </c>
    </row>
    <row r="70" spans="1:16">
      <c r="A70" s="47" t="s">
        <v>62</v>
      </c>
      <c r="B70" s="48" t="s">
        <v>0</v>
      </c>
      <c r="C70" s="123">
        <v>100</v>
      </c>
      <c r="D70" s="6">
        <v>0</v>
      </c>
      <c r="E70" s="15"/>
      <c r="F70" s="15"/>
      <c r="G70" s="15"/>
      <c r="H70" s="15"/>
      <c r="I70" s="109" t="s">
        <v>322</v>
      </c>
      <c r="J70" s="15"/>
      <c r="K70" s="15"/>
      <c r="L70" s="15"/>
      <c r="M70" s="15"/>
      <c r="N70" s="15"/>
      <c r="O70" s="15"/>
      <c r="P70" s="15"/>
    </row>
    <row r="71" spans="1:16">
      <c r="A71" s="47" t="s">
        <v>63</v>
      </c>
      <c r="B71" s="48" t="s">
        <v>1</v>
      </c>
      <c r="C71" s="3" t="s">
        <v>2</v>
      </c>
      <c r="D71" s="6"/>
      <c r="E71" s="15"/>
      <c r="F71" s="15"/>
      <c r="G71" s="15"/>
      <c r="H71" s="15"/>
      <c r="I71" s="109" t="s">
        <v>197</v>
      </c>
      <c r="J71" s="15"/>
      <c r="K71" s="15"/>
      <c r="L71" s="15"/>
      <c r="M71" s="15"/>
      <c r="N71" s="15"/>
      <c r="O71" s="15"/>
      <c r="P71" s="15"/>
    </row>
    <row r="72" spans="1:16">
      <c r="A72" s="47" t="s">
        <v>64</v>
      </c>
      <c r="B72" s="48" t="s">
        <v>3</v>
      </c>
      <c r="C72" s="125">
        <v>3.0000000000000001E-3</v>
      </c>
      <c r="D72" s="6">
        <v>2.9999999999999997E-4</v>
      </c>
      <c r="E72" s="15"/>
      <c r="F72" s="15"/>
      <c r="G72" s="15"/>
      <c r="H72" s="15"/>
      <c r="I72" s="109" t="s">
        <v>167</v>
      </c>
      <c r="J72" s="15"/>
      <c r="K72" s="15"/>
      <c r="L72" s="15"/>
      <c r="M72" s="15"/>
      <c r="N72" s="15"/>
      <c r="O72" s="15"/>
      <c r="P72" s="15"/>
    </row>
    <row r="73" spans="1:16">
      <c r="A73" s="47" t="s">
        <v>65</v>
      </c>
      <c r="B73" s="48" t="s">
        <v>4</v>
      </c>
      <c r="C73" s="126">
        <v>5.0000000000000001E-4</v>
      </c>
      <c r="D73" s="6">
        <v>5.0000000000000002E-5</v>
      </c>
      <c r="E73" s="15"/>
      <c r="F73" s="15"/>
      <c r="G73" s="15"/>
      <c r="H73" s="15"/>
      <c r="I73" s="109" t="s">
        <v>168</v>
      </c>
      <c r="J73" s="15"/>
      <c r="K73" s="15"/>
      <c r="L73" s="15"/>
      <c r="M73" s="15"/>
      <c r="N73" s="15"/>
      <c r="O73" s="15"/>
      <c r="P73" s="15"/>
    </row>
    <row r="74" spans="1:16">
      <c r="A74" s="47" t="s">
        <v>66</v>
      </c>
      <c r="B74" s="48" t="s">
        <v>5</v>
      </c>
      <c r="C74" s="127">
        <v>0.01</v>
      </c>
      <c r="D74" s="6">
        <v>1E-3</v>
      </c>
      <c r="E74" s="15"/>
      <c r="F74" s="15"/>
      <c r="G74" s="15"/>
      <c r="H74" s="15"/>
      <c r="I74" s="109" t="s">
        <v>273</v>
      </c>
      <c r="J74" s="15"/>
      <c r="K74" s="15"/>
      <c r="L74" s="15"/>
      <c r="M74" s="15"/>
      <c r="N74" s="15"/>
      <c r="O74" s="15"/>
      <c r="P74" s="15"/>
    </row>
    <row r="75" spans="1:16">
      <c r="A75" s="47" t="s">
        <v>67</v>
      </c>
      <c r="B75" s="48" t="s">
        <v>6</v>
      </c>
      <c r="C75" s="127">
        <v>0.01</v>
      </c>
      <c r="D75" s="6">
        <v>1E-3</v>
      </c>
      <c r="E75" s="15"/>
      <c r="F75" s="15"/>
      <c r="G75" s="15"/>
      <c r="H75" s="15"/>
      <c r="I75" s="109" t="s">
        <v>273</v>
      </c>
      <c r="J75" s="15"/>
      <c r="K75" s="15"/>
      <c r="L75" s="15"/>
      <c r="M75" s="15"/>
      <c r="N75" s="15"/>
      <c r="O75" s="15"/>
      <c r="P75" s="15"/>
    </row>
    <row r="76" spans="1:16">
      <c r="A76" s="47" t="s">
        <v>68</v>
      </c>
      <c r="B76" s="48" t="s">
        <v>7</v>
      </c>
      <c r="C76" s="127">
        <v>0.01</v>
      </c>
      <c r="D76" s="6">
        <v>1E-3</v>
      </c>
      <c r="E76" s="15"/>
      <c r="F76" s="15"/>
      <c r="G76" s="15"/>
      <c r="H76" s="15"/>
      <c r="I76" s="109" t="s">
        <v>273</v>
      </c>
      <c r="J76" s="15"/>
      <c r="K76" s="15"/>
      <c r="L76" s="15"/>
      <c r="M76" s="15"/>
      <c r="N76" s="15"/>
      <c r="O76" s="15"/>
      <c r="P76" s="15"/>
    </row>
    <row r="77" spans="1:16">
      <c r="A77" s="47" t="s">
        <v>69</v>
      </c>
      <c r="B77" s="48" t="s">
        <v>8</v>
      </c>
      <c r="C77" s="127">
        <v>0.05</v>
      </c>
      <c r="D77" s="6">
        <v>5.0000000000000001E-3</v>
      </c>
      <c r="E77" s="15"/>
      <c r="F77" s="15"/>
      <c r="G77" s="15"/>
      <c r="H77" s="15"/>
      <c r="I77" s="109" t="s">
        <v>173</v>
      </c>
      <c r="J77" s="15"/>
      <c r="K77" s="15"/>
      <c r="L77" s="15"/>
      <c r="M77" s="15"/>
      <c r="N77" s="15"/>
      <c r="O77" s="15"/>
      <c r="P77" s="15"/>
    </row>
    <row r="78" spans="1:16">
      <c r="A78" s="47" t="s">
        <v>70</v>
      </c>
      <c r="B78" s="48" t="s">
        <v>9</v>
      </c>
      <c r="C78" s="127">
        <v>0.04</v>
      </c>
      <c r="D78" s="6">
        <v>4.0000000000000001E-3</v>
      </c>
      <c r="E78" s="15"/>
      <c r="F78" s="15"/>
      <c r="G78" s="15"/>
      <c r="H78" s="15"/>
      <c r="I78" s="109" t="s">
        <v>290</v>
      </c>
      <c r="J78" s="15"/>
      <c r="K78" s="15"/>
      <c r="L78" s="15"/>
      <c r="M78" s="15"/>
      <c r="N78" s="15"/>
      <c r="O78" s="15"/>
      <c r="P78" s="15"/>
    </row>
    <row r="79" spans="1:16">
      <c r="A79" s="47" t="s">
        <v>71</v>
      </c>
      <c r="B79" s="48" t="s">
        <v>10</v>
      </c>
      <c r="C79" s="127">
        <v>0.01</v>
      </c>
      <c r="D79" s="6">
        <v>1E-3</v>
      </c>
      <c r="E79" s="15"/>
      <c r="F79" s="15"/>
      <c r="G79" s="15"/>
      <c r="H79" s="15"/>
      <c r="I79" s="109" t="s">
        <v>273</v>
      </c>
      <c r="J79" s="15"/>
      <c r="K79" s="15"/>
      <c r="L79" s="15"/>
      <c r="M79" s="15"/>
      <c r="N79" s="15"/>
      <c r="O79" s="15"/>
      <c r="P79" s="15"/>
    </row>
    <row r="80" spans="1:16">
      <c r="A80" s="47" t="s">
        <v>72</v>
      </c>
      <c r="B80" s="48" t="s">
        <v>11</v>
      </c>
      <c r="C80" s="124">
        <v>10</v>
      </c>
      <c r="D80" s="6">
        <v>0.02</v>
      </c>
      <c r="E80" s="15"/>
      <c r="F80" s="15"/>
      <c r="G80" s="15"/>
      <c r="H80" s="15"/>
      <c r="I80" s="109">
        <v>1.2</v>
      </c>
      <c r="J80" s="15"/>
      <c r="K80" s="15"/>
      <c r="L80" s="15"/>
      <c r="M80" s="15"/>
      <c r="N80" s="15"/>
      <c r="O80" s="15"/>
      <c r="P80" s="15"/>
    </row>
    <row r="81" spans="1:16">
      <c r="A81" s="47" t="s">
        <v>73</v>
      </c>
      <c r="B81" s="48" t="s">
        <v>12</v>
      </c>
      <c r="C81" s="128">
        <v>0.8</v>
      </c>
      <c r="D81" s="6">
        <v>0.08</v>
      </c>
      <c r="E81" s="29"/>
      <c r="F81" s="15"/>
      <c r="G81" s="15"/>
      <c r="H81" s="15"/>
      <c r="I81" s="109" t="s">
        <v>170</v>
      </c>
      <c r="J81" s="15"/>
      <c r="K81" s="15"/>
      <c r="L81" s="15"/>
      <c r="M81" s="15"/>
      <c r="N81" s="15"/>
      <c r="O81" s="15"/>
      <c r="P81" s="15"/>
    </row>
    <row r="82" spans="1:16">
      <c r="A82" s="47" t="s">
        <v>74</v>
      </c>
      <c r="B82" s="48" t="s">
        <v>13</v>
      </c>
      <c r="C82" s="128">
        <v>1</v>
      </c>
      <c r="D82" s="6">
        <v>0.1</v>
      </c>
      <c r="E82" s="15"/>
      <c r="F82" s="15"/>
      <c r="G82" s="15"/>
      <c r="H82" s="15"/>
      <c r="I82" s="109" t="s">
        <v>171</v>
      </c>
      <c r="J82" s="15"/>
      <c r="K82" s="15"/>
      <c r="L82" s="15"/>
      <c r="M82" s="15"/>
      <c r="N82" s="15"/>
      <c r="O82" s="15"/>
      <c r="P82" s="15"/>
    </row>
    <row r="83" spans="1:16">
      <c r="A83" s="47" t="s">
        <v>75</v>
      </c>
      <c r="B83" s="48" t="s">
        <v>14</v>
      </c>
      <c r="C83" s="125">
        <v>2E-3</v>
      </c>
      <c r="D83" s="6">
        <v>2.0000000000000001E-4</v>
      </c>
      <c r="E83" s="15"/>
      <c r="F83" s="15"/>
      <c r="G83" s="15"/>
      <c r="H83" s="15"/>
      <c r="I83" s="109" t="s">
        <v>291</v>
      </c>
      <c r="J83" s="15"/>
      <c r="K83" s="15"/>
      <c r="L83" s="15"/>
      <c r="M83" s="15"/>
      <c r="N83" s="15"/>
      <c r="O83" s="15"/>
      <c r="P83" s="15"/>
    </row>
    <row r="84" spans="1:16">
      <c r="A84" s="47" t="s">
        <v>76</v>
      </c>
      <c r="B84" s="48" t="s">
        <v>15</v>
      </c>
      <c r="C84" s="127">
        <v>0.05</v>
      </c>
      <c r="D84" s="6">
        <v>5.0000000000000001E-3</v>
      </c>
      <c r="E84" s="15"/>
      <c r="F84" s="15"/>
      <c r="G84" s="15"/>
      <c r="H84" s="15"/>
      <c r="I84" s="109" t="s">
        <v>252</v>
      </c>
      <c r="J84" s="15"/>
      <c r="K84" s="15"/>
      <c r="L84" s="15"/>
      <c r="M84" s="15"/>
      <c r="N84" s="15"/>
      <c r="O84" s="15"/>
      <c r="P84" s="15"/>
    </row>
    <row r="85" spans="1:16">
      <c r="A85" s="47" t="s">
        <v>77</v>
      </c>
      <c r="B85" s="48" t="s">
        <v>16</v>
      </c>
      <c r="C85" s="127">
        <v>0.04</v>
      </c>
      <c r="D85" s="6">
        <v>4.0000000000000001E-3</v>
      </c>
      <c r="E85" s="15"/>
      <c r="F85" s="15"/>
      <c r="G85" s="15"/>
      <c r="H85" s="15"/>
      <c r="I85" s="109" t="s">
        <v>290</v>
      </c>
      <c r="J85" s="15"/>
      <c r="K85" s="15"/>
      <c r="L85" s="15"/>
      <c r="M85" s="15"/>
      <c r="N85" s="15"/>
      <c r="O85" s="15"/>
      <c r="P85" s="15"/>
    </row>
    <row r="86" spans="1:16">
      <c r="A86" s="47" t="s">
        <v>78</v>
      </c>
      <c r="B86" s="48" t="s">
        <v>17</v>
      </c>
      <c r="C86" s="127">
        <v>0.02</v>
      </c>
      <c r="D86" s="6">
        <v>2E-3</v>
      </c>
      <c r="E86" s="15"/>
      <c r="F86" s="15"/>
      <c r="G86" s="15"/>
      <c r="H86" s="15"/>
      <c r="I86" s="109" t="s">
        <v>173</v>
      </c>
      <c r="J86" s="15"/>
      <c r="K86" s="15"/>
      <c r="L86" s="15"/>
      <c r="M86" s="15"/>
      <c r="N86" s="15"/>
      <c r="O86" s="15"/>
      <c r="P86" s="15"/>
    </row>
    <row r="87" spans="1:16">
      <c r="A87" s="47" t="s">
        <v>79</v>
      </c>
      <c r="B87" s="48" t="s">
        <v>53</v>
      </c>
      <c r="C87" s="127">
        <v>0.01</v>
      </c>
      <c r="D87" s="6">
        <v>1E-3</v>
      </c>
      <c r="E87" s="15"/>
      <c r="F87" s="15"/>
      <c r="G87" s="15"/>
      <c r="H87" s="15"/>
      <c r="I87" s="109" t="s">
        <v>273</v>
      </c>
      <c r="J87" s="15"/>
      <c r="K87" s="15"/>
      <c r="L87" s="15"/>
      <c r="M87" s="15"/>
      <c r="N87" s="15"/>
      <c r="O87" s="15"/>
      <c r="P87" s="15"/>
    </row>
    <row r="88" spans="1:16">
      <c r="A88" s="47" t="s">
        <v>80</v>
      </c>
      <c r="B88" s="48" t="s">
        <v>54</v>
      </c>
      <c r="C88" s="127">
        <v>0.01</v>
      </c>
      <c r="D88" s="6">
        <v>1E-3</v>
      </c>
      <c r="E88" s="15"/>
      <c r="F88" s="15"/>
      <c r="G88" s="15"/>
      <c r="H88" s="15"/>
      <c r="I88" s="109" t="s">
        <v>273</v>
      </c>
      <c r="J88" s="15"/>
      <c r="K88" s="15"/>
      <c r="L88" s="15"/>
      <c r="M88" s="15"/>
      <c r="N88" s="15"/>
      <c r="O88" s="15"/>
      <c r="P88" s="15"/>
    </row>
    <row r="89" spans="1:16">
      <c r="A89" s="47" t="s">
        <v>81</v>
      </c>
      <c r="B89" s="48" t="s">
        <v>55</v>
      </c>
      <c r="C89" s="127">
        <v>0.01</v>
      </c>
      <c r="D89" s="6">
        <v>1E-3</v>
      </c>
      <c r="E89" s="15"/>
      <c r="F89" s="15"/>
      <c r="G89" s="15"/>
      <c r="H89" s="15"/>
      <c r="I89" s="109" t="s">
        <v>273</v>
      </c>
      <c r="J89" s="15"/>
      <c r="K89" s="15"/>
      <c r="L89" s="15"/>
      <c r="M89" s="15"/>
      <c r="N89" s="15"/>
      <c r="O89" s="15"/>
      <c r="P89" s="103"/>
    </row>
    <row r="90" spans="1:16">
      <c r="A90" s="1" t="s">
        <v>82</v>
      </c>
      <c r="B90" s="2" t="s">
        <v>18</v>
      </c>
      <c r="C90" s="128">
        <v>0.6</v>
      </c>
      <c r="D90" s="6">
        <v>0.06</v>
      </c>
      <c r="E90" s="15"/>
      <c r="F90" s="15"/>
      <c r="G90" s="15"/>
      <c r="H90" s="15"/>
      <c r="I90" s="109"/>
      <c r="J90" s="15"/>
      <c r="K90" s="15"/>
      <c r="L90" s="15"/>
      <c r="M90" s="15"/>
      <c r="N90" s="15"/>
      <c r="O90" s="15"/>
      <c r="P90" s="17"/>
    </row>
    <row r="91" spans="1:16">
      <c r="A91" s="1" t="s">
        <v>83</v>
      </c>
      <c r="B91" s="2" t="s">
        <v>19</v>
      </c>
      <c r="C91" s="127">
        <v>0.02</v>
      </c>
      <c r="D91" s="6">
        <v>2E-3</v>
      </c>
      <c r="E91" s="15"/>
      <c r="F91" s="15"/>
      <c r="G91" s="15"/>
      <c r="H91" s="15"/>
      <c r="I91" s="109"/>
      <c r="J91" s="15"/>
      <c r="K91" s="15"/>
      <c r="L91" s="15"/>
      <c r="M91" s="15"/>
      <c r="N91" s="15"/>
      <c r="O91" s="15"/>
      <c r="P91" s="17"/>
    </row>
    <row r="92" spans="1:16">
      <c r="A92" s="1" t="s">
        <v>84</v>
      </c>
      <c r="B92" s="2" t="s">
        <v>20</v>
      </c>
      <c r="C92" s="127">
        <v>0.06</v>
      </c>
      <c r="D92" s="6">
        <v>1E-3</v>
      </c>
      <c r="E92" s="15"/>
      <c r="F92" s="15"/>
      <c r="G92" s="15"/>
      <c r="H92" s="15"/>
      <c r="I92" s="109"/>
      <c r="J92" s="15"/>
      <c r="K92" s="15"/>
      <c r="L92" s="15"/>
      <c r="M92" s="15"/>
      <c r="N92" s="15"/>
      <c r="O92" s="15"/>
      <c r="P92" s="17"/>
    </row>
    <row r="93" spans="1:16">
      <c r="A93" s="1" t="s">
        <v>85</v>
      </c>
      <c r="B93" s="2" t="s">
        <v>21</v>
      </c>
      <c r="C93" s="127">
        <v>0.03</v>
      </c>
      <c r="D93" s="6">
        <v>3.0000000000000001E-3</v>
      </c>
      <c r="E93" s="15"/>
      <c r="F93" s="15"/>
      <c r="G93" s="15"/>
      <c r="H93" s="15"/>
      <c r="I93" s="109"/>
      <c r="J93" s="15"/>
      <c r="K93" s="15"/>
      <c r="L93" s="15"/>
      <c r="M93" s="15"/>
      <c r="N93" s="15"/>
      <c r="O93" s="15"/>
      <c r="P93" s="17"/>
    </row>
    <row r="94" spans="1:16">
      <c r="A94" s="1" t="s">
        <v>86</v>
      </c>
      <c r="B94" s="2" t="s">
        <v>56</v>
      </c>
      <c r="C94" s="128">
        <v>0.1</v>
      </c>
      <c r="D94" s="6">
        <v>1E-3</v>
      </c>
      <c r="E94" s="15"/>
      <c r="F94" s="15"/>
      <c r="G94" s="15"/>
      <c r="H94" s="15"/>
      <c r="I94" s="109"/>
      <c r="J94" s="15"/>
      <c r="K94" s="15"/>
      <c r="L94" s="15"/>
      <c r="M94" s="15"/>
      <c r="N94" s="15"/>
      <c r="O94" s="15"/>
      <c r="P94" s="104"/>
    </row>
    <row r="95" spans="1:16">
      <c r="A95" s="1" t="s">
        <v>87</v>
      </c>
      <c r="B95" s="2" t="s">
        <v>22</v>
      </c>
      <c r="C95" s="127">
        <v>0.01</v>
      </c>
      <c r="D95" s="6">
        <v>1E-3</v>
      </c>
      <c r="E95" s="15"/>
      <c r="F95" s="15"/>
      <c r="G95" s="15"/>
      <c r="H95" s="15"/>
      <c r="I95" s="109"/>
      <c r="J95" s="15"/>
      <c r="K95" s="15"/>
      <c r="L95" s="15"/>
      <c r="M95" s="15"/>
      <c r="N95" s="15"/>
      <c r="O95" s="15"/>
      <c r="P95" s="104"/>
    </row>
    <row r="96" spans="1:16">
      <c r="A96" s="1" t="s">
        <v>88</v>
      </c>
      <c r="B96" s="2" t="s">
        <v>23</v>
      </c>
      <c r="C96" s="128">
        <v>0.1</v>
      </c>
      <c r="D96" s="6">
        <v>1E-3</v>
      </c>
      <c r="E96" s="15"/>
      <c r="F96" s="15"/>
      <c r="G96" s="15"/>
      <c r="H96" s="15"/>
      <c r="I96" s="109"/>
      <c r="J96" s="15"/>
      <c r="K96" s="15"/>
      <c r="L96" s="15"/>
      <c r="M96" s="15"/>
      <c r="N96" s="15"/>
      <c r="O96" s="15"/>
      <c r="P96" s="104"/>
    </row>
    <row r="97" spans="1:16">
      <c r="A97" s="1" t="s">
        <v>89</v>
      </c>
      <c r="B97" s="2" t="s">
        <v>24</v>
      </c>
      <c r="C97" s="127">
        <v>0.03</v>
      </c>
      <c r="D97" s="6">
        <v>3.0000000000000001E-3</v>
      </c>
      <c r="E97" s="15"/>
      <c r="F97" s="15"/>
      <c r="G97" s="15"/>
      <c r="H97" s="15"/>
      <c r="I97" s="109"/>
      <c r="J97" s="15"/>
      <c r="K97" s="15"/>
      <c r="L97" s="15"/>
      <c r="M97" s="15"/>
      <c r="N97" s="15"/>
      <c r="O97" s="15"/>
      <c r="P97" s="104"/>
    </row>
    <row r="98" spans="1:16">
      <c r="A98" s="1" t="s">
        <v>90</v>
      </c>
      <c r="B98" s="2" t="s">
        <v>57</v>
      </c>
      <c r="C98" s="127">
        <v>0.03</v>
      </c>
      <c r="D98" s="6">
        <v>1E-3</v>
      </c>
      <c r="E98" s="15"/>
      <c r="F98" s="15"/>
      <c r="G98" s="15"/>
      <c r="H98" s="15"/>
      <c r="I98" s="109"/>
      <c r="J98" s="15"/>
      <c r="K98" s="15"/>
      <c r="L98" s="15"/>
      <c r="M98" s="15"/>
      <c r="N98" s="15"/>
      <c r="O98" s="15"/>
      <c r="P98" s="104"/>
    </row>
    <row r="99" spans="1:16">
      <c r="A99" s="1" t="s">
        <v>91</v>
      </c>
      <c r="B99" s="2" t="s">
        <v>58</v>
      </c>
      <c r="C99" s="127">
        <v>0.09</v>
      </c>
      <c r="D99" s="6">
        <v>1E-3</v>
      </c>
      <c r="E99" s="15"/>
      <c r="F99" s="15"/>
      <c r="G99" s="15"/>
      <c r="H99" s="15"/>
      <c r="I99" s="109"/>
      <c r="J99" s="15"/>
      <c r="K99" s="15"/>
      <c r="L99" s="15"/>
      <c r="M99" s="15"/>
      <c r="N99" s="15"/>
      <c r="O99" s="15"/>
      <c r="P99" s="104"/>
    </row>
    <row r="100" spans="1:16">
      <c r="A100" s="1" t="s">
        <v>92</v>
      </c>
      <c r="B100" s="2" t="s">
        <v>25</v>
      </c>
      <c r="C100" s="127">
        <v>0.08</v>
      </c>
      <c r="D100" s="6">
        <v>8.0000000000000002E-3</v>
      </c>
      <c r="E100" s="15"/>
      <c r="F100" s="15"/>
      <c r="G100" s="15"/>
      <c r="H100" s="15"/>
      <c r="I100" s="109"/>
      <c r="J100" s="15"/>
      <c r="K100" s="15"/>
      <c r="L100" s="15"/>
      <c r="M100" s="15"/>
      <c r="N100" s="15"/>
      <c r="O100" s="15"/>
      <c r="P100" s="104"/>
    </row>
    <row r="101" spans="1:16">
      <c r="A101" s="47" t="s">
        <v>93</v>
      </c>
      <c r="B101" s="48" t="s">
        <v>26</v>
      </c>
      <c r="C101" s="128">
        <v>1</v>
      </c>
      <c r="D101" s="6">
        <v>0.01</v>
      </c>
      <c r="E101" s="15"/>
      <c r="F101" s="15"/>
      <c r="G101" s="15"/>
      <c r="H101" s="15"/>
      <c r="I101" s="109" t="s">
        <v>292</v>
      </c>
      <c r="J101" s="15"/>
      <c r="K101" s="15"/>
      <c r="L101" s="15"/>
      <c r="M101" s="15"/>
      <c r="N101" s="15"/>
      <c r="O101" s="15"/>
      <c r="P101" s="15"/>
    </row>
    <row r="102" spans="1:16">
      <c r="A102" s="47" t="s">
        <v>94</v>
      </c>
      <c r="B102" s="48" t="s">
        <v>27</v>
      </c>
      <c r="C102" s="128">
        <v>0.2</v>
      </c>
      <c r="D102" s="6">
        <v>0.02</v>
      </c>
      <c r="E102" s="15"/>
      <c r="F102" s="15"/>
      <c r="G102" s="15"/>
      <c r="H102" s="15"/>
      <c r="I102" s="109" t="s">
        <v>301</v>
      </c>
      <c r="J102" s="15"/>
      <c r="K102" s="15"/>
      <c r="L102" s="15"/>
      <c r="M102" s="15"/>
      <c r="N102" s="15"/>
      <c r="O102" s="15"/>
      <c r="P102" s="15"/>
    </row>
    <row r="103" spans="1:16">
      <c r="A103" s="47" t="s">
        <v>95</v>
      </c>
      <c r="B103" s="48" t="s">
        <v>28</v>
      </c>
      <c r="C103" s="128">
        <v>0.3</v>
      </c>
      <c r="D103" s="6">
        <v>0.03</v>
      </c>
      <c r="E103" s="15"/>
      <c r="F103" s="15"/>
      <c r="G103" s="15"/>
      <c r="H103" s="15"/>
      <c r="I103" s="109">
        <v>0.09</v>
      </c>
      <c r="J103" s="15"/>
      <c r="K103" s="15"/>
      <c r="L103" s="15"/>
      <c r="M103" s="15"/>
      <c r="N103" s="15"/>
      <c r="O103" s="15"/>
      <c r="P103" s="15"/>
    </row>
    <row r="104" spans="1:16">
      <c r="A104" s="47" t="s">
        <v>96</v>
      </c>
      <c r="B104" s="48" t="s">
        <v>29</v>
      </c>
      <c r="C104" s="128">
        <v>1</v>
      </c>
      <c r="D104" s="6">
        <v>0.01</v>
      </c>
      <c r="E104" s="15"/>
      <c r="F104" s="15"/>
      <c r="G104" s="15"/>
      <c r="H104" s="15"/>
      <c r="I104" s="109" t="s">
        <v>292</v>
      </c>
      <c r="J104" s="15"/>
      <c r="K104" s="15"/>
      <c r="L104" s="15"/>
      <c r="M104" s="15"/>
      <c r="N104" s="15"/>
      <c r="O104" s="15"/>
      <c r="P104" s="15"/>
    </row>
    <row r="105" spans="1:16">
      <c r="A105" s="47" t="s">
        <v>97</v>
      </c>
      <c r="B105" s="48" t="s">
        <v>30</v>
      </c>
      <c r="C105" s="124">
        <v>200</v>
      </c>
      <c r="D105" s="6">
        <v>0.1</v>
      </c>
      <c r="E105" s="15"/>
      <c r="F105" s="15"/>
      <c r="G105" s="15"/>
      <c r="H105" s="15"/>
      <c r="I105" s="109">
        <v>4</v>
      </c>
      <c r="J105" s="15"/>
      <c r="K105" s="15"/>
      <c r="L105" s="15"/>
      <c r="M105" s="15"/>
      <c r="N105" s="15"/>
      <c r="O105" s="15"/>
      <c r="P105" s="15"/>
    </row>
    <row r="106" spans="1:16">
      <c r="A106" s="47" t="s">
        <v>98</v>
      </c>
      <c r="B106" s="48" t="s">
        <v>31</v>
      </c>
      <c r="C106" s="127">
        <v>0.05</v>
      </c>
      <c r="D106" s="6">
        <v>5.0000000000000001E-3</v>
      </c>
      <c r="E106" s="15"/>
      <c r="F106" s="15"/>
      <c r="G106" s="15"/>
      <c r="H106" s="15"/>
      <c r="I106" s="109" t="s">
        <v>302</v>
      </c>
      <c r="J106" s="15"/>
      <c r="K106" s="15"/>
      <c r="L106" s="15"/>
      <c r="M106" s="15"/>
      <c r="N106" s="15"/>
      <c r="O106" s="15"/>
      <c r="P106" s="15"/>
    </row>
    <row r="107" spans="1:16">
      <c r="A107" s="47" t="s">
        <v>99</v>
      </c>
      <c r="B107" s="48" t="s">
        <v>32</v>
      </c>
      <c r="C107" s="124">
        <v>200</v>
      </c>
      <c r="D107" s="6">
        <v>1</v>
      </c>
      <c r="E107" s="15"/>
      <c r="F107" s="15"/>
      <c r="G107" s="15"/>
      <c r="H107" s="15"/>
      <c r="I107" s="121">
        <v>2.2999999999999998</v>
      </c>
      <c r="J107" s="15"/>
      <c r="K107" s="15"/>
      <c r="L107" s="15"/>
      <c r="M107" s="15"/>
      <c r="N107" s="15"/>
      <c r="O107" s="15"/>
      <c r="P107" s="15"/>
    </row>
    <row r="108" spans="1:16">
      <c r="A108" s="47" t="s">
        <v>100</v>
      </c>
      <c r="B108" s="48" t="s">
        <v>33</v>
      </c>
      <c r="C108" s="124">
        <v>300</v>
      </c>
      <c r="D108" s="6">
        <v>1</v>
      </c>
      <c r="E108" s="15"/>
      <c r="F108" s="15"/>
      <c r="G108" s="15"/>
      <c r="H108" s="15"/>
      <c r="I108" s="109">
        <v>24</v>
      </c>
      <c r="J108" s="15"/>
      <c r="K108" s="15"/>
      <c r="L108" s="15"/>
      <c r="M108" s="15"/>
      <c r="N108" s="15"/>
      <c r="O108" s="15"/>
      <c r="P108" s="15"/>
    </row>
    <row r="109" spans="1:16">
      <c r="A109" s="47" t="s">
        <v>101</v>
      </c>
      <c r="B109" s="48" t="s">
        <v>34</v>
      </c>
      <c r="C109" s="124">
        <v>500</v>
      </c>
      <c r="D109" s="6">
        <v>20</v>
      </c>
      <c r="E109" s="15"/>
      <c r="F109" s="15"/>
      <c r="G109" s="15"/>
      <c r="H109" s="15"/>
      <c r="I109" s="109">
        <v>49</v>
      </c>
      <c r="J109" s="15"/>
      <c r="K109" s="15"/>
      <c r="L109" s="15"/>
      <c r="M109" s="15"/>
      <c r="N109" s="15"/>
      <c r="O109" s="15"/>
      <c r="P109" s="15"/>
    </row>
    <row r="110" spans="1:16">
      <c r="A110" s="47" t="s">
        <v>102</v>
      </c>
      <c r="B110" s="48" t="s">
        <v>35</v>
      </c>
      <c r="C110" s="128">
        <v>0.2</v>
      </c>
      <c r="D110" s="6">
        <v>0.02</v>
      </c>
      <c r="E110" s="15"/>
      <c r="F110" s="15"/>
      <c r="G110" s="15"/>
      <c r="H110" s="15"/>
      <c r="I110" s="109" t="s">
        <v>233</v>
      </c>
      <c r="J110" s="15"/>
      <c r="K110" s="15"/>
      <c r="L110" s="15"/>
      <c r="M110" s="15"/>
      <c r="N110" s="15"/>
      <c r="O110" s="15"/>
      <c r="P110" s="15"/>
    </row>
    <row r="111" spans="1:16">
      <c r="A111" s="47" t="s">
        <v>103</v>
      </c>
      <c r="B111" s="48" t="s">
        <v>59</v>
      </c>
      <c r="C111" s="129">
        <v>1.0000000000000001E-5</v>
      </c>
      <c r="D111" s="6">
        <v>9.9999999999999995E-7</v>
      </c>
      <c r="E111" s="15"/>
      <c r="F111" s="15"/>
      <c r="G111" s="15"/>
      <c r="H111" s="15"/>
      <c r="I111" s="109" t="s">
        <v>294</v>
      </c>
      <c r="J111" s="15"/>
      <c r="K111" s="15"/>
      <c r="L111" s="15"/>
      <c r="M111" s="15"/>
      <c r="N111" s="15"/>
      <c r="O111" s="15"/>
      <c r="P111" s="15"/>
    </row>
    <row r="112" spans="1:16">
      <c r="A112" s="47" t="s">
        <v>104</v>
      </c>
      <c r="B112" s="48" t="s">
        <v>36</v>
      </c>
      <c r="C112" s="129">
        <v>1.0000000000000001E-5</v>
      </c>
      <c r="D112" s="6">
        <v>9.9999999999999995E-7</v>
      </c>
      <c r="E112" s="15"/>
      <c r="F112" s="15"/>
      <c r="G112" s="15"/>
      <c r="H112" s="15"/>
      <c r="I112" s="109" t="s">
        <v>294</v>
      </c>
      <c r="J112" s="15"/>
      <c r="K112" s="15"/>
      <c r="L112" s="15"/>
      <c r="M112" s="15"/>
      <c r="N112" s="15"/>
      <c r="O112" s="15"/>
      <c r="P112" s="15"/>
    </row>
    <row r="113" spans="1:16">
      <c r="A113" s="47" t="s">
        <v>105</v>
      </c>
      <c r="B113" s="48" t="s">
        <v>37</v>
      </c>
      <c r="C113" s="127">
        <v>0.02</v>
      </c>
      <c r="D113" s="6">
        <v>2E-3</v>
      </c>
      <c r="E113" s="15"/>
      <c r="F113" s="15"/>
      <c r="G113" s="15"/>
      <c r="H113" s="15"/>
      <c r="I113" s="109" t="s">
        <v>173</v>
      </c>
      <c r="J113" s="15"/>
      <c r="K113" s="15"/>
      <c r="L113" s="15"/>
      <c r="M113" s="15"/>
      <c r="N113" s="15"/>
      <c r="O113" s="15"/>
      <c r="P113" s="15"/>
    </row>
    <row r="114" spans="1:16">
      <c r="A114" s="47" t="s">
        <v>106</v>
      </c>
      <c r="B114" s="48" t="s">
        <v>38</v>
      </c>
      <c r="C114" s="125">
        <v>5.0000000000000001E-3</v>
      </c>
      <c r="D114" s="6">
        <v>5.0000000000000001E-4</v>
      </c>
      <c r="E114" s="15"/>
      <c r="F114" s="15"/>
      <c r="G114" s="15"/>
      <c r="H114" s="15"/>
      <c r="I114" s="109" t="s">
        <v>178</v>
      </c>
      <c r="J114" s="15"/>
      <c r="K114" s="15"/>
      <c r="L114" s="15"/>
      <c r="M114" s="15"/>
      <c r="N114" s="15"/>
      <c r="O114" s="15"/>
      <c r="P114" s="15"/>
    </row>
    <row r="115" spans="1:16">
      <c r="A115" s="47" t="s">
        <v>107</v>
      </c>
      <c r="B115" s="48" t="s">
        <v>39</v>
      </c>
      <c r="C115" s="124">
        <v>3</v>
      </c>
      <c r="D115" s="6">
        <v>0.3</v>
      </c>
      <c r="E115" s="15"/>
      <c r="F115" s="15"/>
      <c r="G115" s="15"/>
      <c r="H115" s="15"/>
      <c r="I115" s="109" t="s">
        <v>238</v>
      </c>
      <c r="J115" s="15"/>
      <c r="K115" s="15"/>
      <c r="L115" s="15"/>
      <c r="M115" s="15"/>
      <c r="N115" s="15"/>
      <c r="O115" s="15"/>
      <c r="P115" s="15"/>
    </row>
    <row r="116" spans="1:16">
      <c r="A116" s="47" t="s">
        <v>108</v>
      </c>
      <c r="B116" s="48" t="s">
        <v>40</v>
      </c>
      <c r="C116" s="3" t="s">
        <v>113</v>
      </c>
      <c r="D116" s="6"/>
      <c r="E116" s="15"/>
      <c r="F116" s="15"/>
      <c r="G116" s="15"/>
      <c r="H116" s="15"/>
      <c r="I116" s="109">
        <v>6.3</v>
      </c>
      <c r="J116" s="15"/>
      <c r="K116" s="15"/>
      <c r="L116" s="15"/>
      <c r="M116" s="15"/>
      <c r="N116" s="15"/>
      <c r="O116" s="15"/>
      <c r="P116" s="15"/>
    </row>
    <row r="117" spans="1:16">
      <c r="A117" s="1" t="s">
        <v>109</v>
      </c>
      <c r="B117" s="2" t="s">
        <v>41</v>
      </c>
      <c r="C117" s="3" t="s">
        <v>42</v>
      </c>
      <c r="D117" s="6"/>
      <c r="E117" s="15"/>
      <c r="F117" s="15"/>
      <c r="G117" s="15"/>
      <c r="H117" s="15"/>
      <c r="I117" s="109" t="s">
        <v>295</v>
      </c>
      <c r="J117" s="15"/>
      <c r="K117" s="15"/>
      <c r="L117" s="15"/>
      <c r="M117" s="15"/>
      <c r="N117" s="15"/>
      <c r="O117" s="15"/>
      <c r="P117" s="15"/>
    </row>
    <row r="118" spans="1:16">
      <c r="A118" s="47" t="s">
        <v>110</v>
      </c>
      <c r="B118" s="48" t="s">
        <v>43</v>
      </c>
      <c r="C118" s="3" t="s">
        <v>42</v>
      </c>
      <c r="D118" s="6"/>
      <c r="E118" s="15"/>
      <c r="F118" s="15"/>
      <c r="G118" s="15"/>
      <c r="H118" s="15"/>
      <c r="I118" s="109" t="s">
        <v>236</v>
      </c>
      <c r="J118" s="15"/>
      <c r="K118" s="15"/>
      <c r="L118" s="15"/>
      <c r="M118" s="15"/>
      <c r="N118" s="15"/>
      <c r="O118" s="15"/>
      <c r="P118" s="15"/>
    </row>
    <row r="119" spans="1:16">
      <c r="A119" s="47" t="s">
        <v>111</v>
      </c>
      <c r="B119" s="48" t="s">
        <v>44</v>
      </c>
      <c r="C119" s="3" t="s">
        <v>114</v>
      </c>
      <c r="D119" s="6">
        <v>0.5</v>
      </c>
      <c r="E119" s="15"/>
      <c r="F119" s="15"/>
      <c r="G119" s="15"/>
      <c r="H119" s="15"/>
      <c r="I119" s="109">
        <v>0.5</v>
      </c>
      <c r="J119" s="15"/>
      <c r="K119" s="15"/>
      <c r="L119" s="15"/>
      <c r="M119" s="15"/>
      <c r="N119" s="15"/>
      <c r="O119" s="15"/>
      <c r="P119" s="15"/>
    </row>
    <row r="120" spans="1:16">
      <c r="A120" s="47" t="s">
        <v>112</v>
      </c>
      <c r="B120" s="48" t="s">
        <v>45</v>
      </c>
      <c r="C120" s="3" t="s">
        <v>115</v>
      </c>
      <c r="D120" s="6">
        <v>0.1</v>
      </c>
      <c r="E120" s="15"/>
      <c r="F120" s="15"/>
      <c r="G120" s="15"/>
      <c r="H120" s="15"/>
      <c r="I120" s="109">
        <v>0.2</v>
      </c>
      <c r="J120" s="15"/>
      <c r="K120" s="15"/>
      <c r="L120" s="15"/>
      <c r="M120" s="15"/>
      <c r="N120" s="15"/>
      <c r="O120" s="15"/>
      <c r="P120" s="15"/>
    </row>
    <row r="121" spans="1:16">
      <c r="A121" s="1"/>
      <c r="B121" s="2" t="s">
        <v>61</v>
      </c>
      <c r="C121" s="2"/>
      <c r="D121" s="6"/>
      <c r="E121" s="15"/>
      <c r="F121" s="15"/>
      <c r="G121" s="16"/>
      <c r="H121" s="16"/>
      <c r="I121" s="109" t="s">
        <v>296</v>
      </c>
      <c r="J121" s="15"/>
      <c r="K121" s="16"/>
      <c r="L121" s="16"/>
      <c r="M121" s="16"/>
      <c r="N121" s="16"/>
      <c r="O121" s="16"/>
      <c r="P121" s="16"/>
    </row>
    <row r="122" spans="1:16">
      <c r="A122" s="36"/>
      <c r="B122" s="37"/>
      <c r="C122" s="37"/>
      <c r="D122" s="38"/>
      <c r="E122" s="39"/>
      <c r="F122" s="39"/>
      <c r="G122" s="40"/>
      <c r="H122" s="40"/>
      <c r="I122" s="40"/>
      <c r="J122" s="40"/>
      <c r="K122" s="40"/>
      <c r="L122" s="40"/>
      <c r="M122" s="40"/>
      <c r="N122" s="40"/>
      <c r="O122" s="40"/>
      <c r="P122" s="40"/>
    </row>
    <row r="123" spans="1:16">
      <c r="A123" s="1"/>
      <c r="B123" s="2" t="s">
        <v>262</v>
      </c>
      <c r="C123" s="4"/>
      <c r="D123" s="6"/>
      <c r="E123" s="17"/>
      <c r="F123" s="17"/>
      <c r="G123" s="17"/>
      <c r="H123" s="17"/>
      <c r="I123" s="17">
        <v>0</v>
      </c>
      <c r="J123" s="17"/>
      <c r="K123" s="17"/>
      <c r="L123" s="17"/>
      <c r="M123" s="17"/>
      <c r="N123" s="17"/>
      <c r="O123" s="17"/>
      <c r="P123" s="17"/>
    </row>
    <row r="124" spans="1:16">
      <c r="A124" s="1"/>
      <c r="B124" s="2" t="s">
        <v>263</v>
      </c>
      <c r="C124" s="4"/>
      <c r="D124" s="6"/>
      <c r="E124" s="62"/>
      <c r="F124" s="17"/>
      <c r="G124" s="17"/>
      <c r="H124" s="17"/>
      <c r="I124" s="17" t="s">
        <v>300</v>
      </c>
      <c r="J124" s="17"/>
      <c r="K124" s="17"/>
      <c r="L124" s="17"/>
      <c r="M124" s="17"/>
      <c r="N124" s="17"/>
      <c r="O124" s="17"/>
      <c r="P124" s="17"/>
    </row>
    <row r="125" spans="1:16">
      <c r="A125" s="1"/>
      <c r="B125" s="2" t="s">
        <v>264</v>
      </c>
      <c r="C125" s="4"/>
      <c r="D125" s="6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1:16">
      <c r="A126" s="1"/>
      <c r="B126" s="2" t="s">
        <v>265</v>
      </c>
      <c r="C126" s="4"/>
      <c r="D126" s="6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1:16">
      <c r="A127" s="1"/>
      <c r="B127" s="2" t="s">
        <v>243</v>
      </c>
      <c r="C127" s="4" t="s">
        <v>261</v>
      </c>
      <c r="D127" s="6"/>
      <c r="E127" s="96"/>
      <c r="F127" s="17"/>
      <c r="G127" s="17"/>
      <c r="H127" s="17"/>
      <c r="I127" s="15" t="s">
        <v>299</v>
      </c>
      <c r="J127" s="17"/>
      <c r="K127" s="17"/>
      <c r="L127" s="17"/>
      <c r="M127" s="17"/>
      <c r="N127" s="17"/>
      <c r="O127" s="17"/>
      <c r="P127" s="17"/>
    </row>
    <row r="128" spans="1:16">
      <c r="A128" s="36"/>
      <c r="B128" s="37"/>
      <c r="C128" s="41"/>
      <c r="D128" s="38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</row>
    <row r="129" spans="1:16">
      <c r="A129" s="7"/>
      <c r="B129" s="60" t="s">
        <v>138</v>
      </c>
      <c r="C129" s="57"/>
      <c r="D129" s="55"/>
      <c r="E129" s="35"/>
      <c r="F129" s="35"/>
      <c r="G129" s="99"/>
      <c r="H129" s="95"/>
      <c r="I129" s="95">
        <v>45531</v>
      </c>
      <c r="J129" s="95"/>
      <c r="K129" s="95"/>
      <c r="L129" s="95"/>
      <c r="M129" s="95"/>
      <c r="N129" s="95"/>
      <c r="O129" s="95"/>
      <c r="P129" s="95"/>
    </row>
    <row r="130" spans="1:16">
      <c r="A130" s="1"/>
      <c r="B130" s="24" t="s">
        <v>48</v>
      </c>
      <c r="C130" s="25" t="s">
        <v>234</v>
      </c>
      <c r="D130" s="58" t="s">
        <v>161</v>
      </c>
      <c r="E130" s="27"/>
      <c r="F130" s="27"/>
      <c r="G130" s="27"/>
      <c r="H130" s="27"/>
      <c r="I130" s="27" t="s">
        <v>323</v>
      </c>
      <c r="J130" s="27"/>
      <c r="K130" s="27"/>
      <c r="L130" s="27"/>
      <c r="M130" s="27"/>
      <c r="N130" s="27"/>
      <c r="O130" s="27"/>
      <c r="P130" s="27"/>
    </row>
    <row r="131" spans="1:16">
      <c r="A131" s="1"/>
      <c r="B131" s="18" t="s">
        <v>50</v>
      </c>
      <c r="C131" s="19" t="s">
        <v>51</v>
      </c>
      <c r="D131" s="81"/>
      <c r="E131" s="31"/>
      <c r="F131" s="31"/>
      <c r="G131" s="31"/>
      <c r="H131" s="31"/>
      <c r="I131" s="65">
        <v>29</v>
      </c>
      <c r="J131" s="31"/>
      <c r="K131" s="31"/>
      <c r="L131" s="31"/>
      <c r="M131" s="31"/>
      <c r="N131" s="31"/>
      <c r="O131" s="31"/>
      <c r="P131" s="31"/>
    </row>
    <row r="132" spans="1:16">
      <c r="A132" s="1"/>
      <c r="B132" s="21" t="s">
        <v>52</v>
      </c>
      <c r="C132" s="22" t="s">
        <v>51</v>
      </c>
      <c r="D132" s="82"/>
      <c r="E132" s="33"/>
      <c r="F132" s="33"/>
      <c r="G132" s="33"/>
      <c r="H132" s="33"/>
      <c r="I132" s="33">
        <v>18.8</v>
      </c>
      <c r="J132" s="33"/>
      <c r="K132" s="33"/>
      <c r="L132" s="33"/>
      <c r="M132" s="33"/>
      <c r="N132" s="33"/>
      <c r="O132" s="33"/>
      <c r="P132" s="33"/>
    </row>
    <row r="133" spans="1:16">
      <c r="A133" s="1"/>
      <c r="B133" s="6" t="s">
        <v>137</v>
      </c>
      <c r="C133" s="6"/>
      <c r="D133" s="80"/>
      <c r="E133" s="35"/>
      <c r="F133" s="35"/>
      <c r="G133" s="97"/>
      <c r="H133" s="35"/>
      <c r="I133" s="35" t="s">
        <v>324</v>
      </c>
      <c r="J133" s="35"/>
      <c r="K133" s="35"/>
      <c r="L133" s="35"/>
      <c r="M133" s="35"/>
      <c r="N133" s="35"/>
      <c r="O133" s="35"/>
      <c r="P133" s="35"/>
    </row>
  </sheetData>
  <mergeCells count="2">
    <mergeCell ref="A2:A3"/>
    <mergeCell ref="A68:A69"/>
  </mergeCells>
  <phoneticPr fontId="1"/>
  <dataValidations count="1">
    <dataValidation imeMode="off" allowBlank="1" showInputMessage="1" showErrorMessage="1" sqref="P61 J33:K58 J107:J108 J116:J118 F99:H126 E99:E123 J105 P50 I132 P72 M50:N58 G33:H58 I81:I126 P74:P76 P59 E33:E58 F13 F24:F58 E127:P128 E59:H61 O55:P58 I72:I79 L13 K99:O126 I15:I61 E125:E126 P82:P126 I6:I13 J121:J126 E130:H132 J130:P132 I130 L24:L58 O51:P53 J59:O61 M49:P49" xr:uid="{00000000-0002-0000-04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6" fitToHeight="2" orientation="landscape" r:id="rId1"/>
  <rowBreaks count="1" manualBreakCount="1">
    <brk id="66" max="15" man="1"/>
  </rowBreaks>
  <ignoredErrors>
    <ignoredError sqref="A128:A132 A4:A12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P67"/>
  <sheetViews>
    <sheetView view="pageBreakPreview" zoomScale="85" zoomScaleNormal="100" zoomScaleSheetLayoutView="85" workbookViewId="0">
      <pane xSplit="4" ySplit="3" topLeftCell="L52" activePane="bottomRight" state="frozen"/>
      <selection pane="topRight" activeCell="E1" sqref="E1"/>
      <selection pane="bottomLeft" activeCell="A4" sqref="A4"/>
      <selection pane="bottomRight" activeCell="O15" sqref="O15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customWidth="1"/>
    <col min="4" max="16" width="9.5" style="5" customWidth="1"/>
    <col min="17" max="16384" width="9" style="5"/>
  </cols>
  <sheetData>
    <row r="1" spans="1:16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</row>
    <row r="2" spans="1:16">
      <c r="A2" s="140" t="s">
        <v>143</v>
      </c>
      <c r="B2" s="7" t="s">
        <v>208</v>
      </c>
      <c r="C2" s="7"/>
      <c r="D2" s="7" t="s">
        <v>139</v>
      </c>
      <c r="E2" s="7">
        <f>SUBTOTAL(3,E4:E54)</f>
        <v>0</v>
      </c>
      <c r="F2" s="7">
        <f>SUBTOTAL(3,F4:F54)</f>
        <v>0</v>
      </c>
      <c r="G2" s="7">
        <f t="shared" ref="G2:P2" si="0">SUBTOTAL(3,G4:G54)</f>
        <v>0</v>
      </c>
      <c r="H2" s="7">
        <f t="shared" si="0"/>
        <v>0</v>
      </c>
      <c r="I2" s="130">
        <f t="shared" si="0"/>
        <v>23</v>
      </c>
      <c r="J2" s="7">
        <f t="shared" si="0"/>
        <v>0</v>
      </c>
      <c r="K2" s="7">
        <f t="shared" si="0"/>
        <v>0</v>
      </c>
      <c r="L2" s="7">
        <f t="shared" si="0"/>
        <v>0</v>
      </c>
      <c r="M2" s="7">
        <f t="shared" si="0"/>
        <v>0</v>
      </c>
      <c r="N2" s="7">
        <f t="shared" si="0"/>
        <v>0</v>
      </c>
      <c r="O2" s="7">
        <f t="shared" si="0"/>
        <v>9</v>
      </c>
      <c r="P2" s="7">
        <f t="shared" si="0"/>
        <v>0</v>
      </c>
    </row>
    <row r="3" spans="1:16">
      <c r="A3" s="141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</row>
    <row r="4" spans="1:16">
      <c r="A4" s="45" t="s">
        <v>62</v>
      </c>
      <c r="B4" s="46" t="s">
        <v>0</v>
      </c>
      <c r="C4" s="123">
        <v>100</v>
      </c>
      <c r="D4" s="6">
        <v>0</v>
      </c>
      <c r="E4" s="15"/>
      <c r="F4" s="15"/>
      <c r="G4" s="15"/>
      <c r="H4" s="15"/>
      <c r="I4" s="109">
        <v>0</v>
      </c>
      <c r="J4" s="15"/>
      <c r="K4" s="15"/>
      <c r="L4" s="15"/>
      <c r="M4" s="15"/>
      <c r="N4" s="15"/>
      <c r="O4" s="109">
        <v>0</v>
      </c>
      <c r="P4" s="15"/>
    </row>
    <row r="5" spans="1:16">
      <c r="A5" s="45" t="s">
        <v>63</v>
      </c>
      <c r="B5" s="46" t="s">
        <v>1</v>
      </c>
      <c r="C5" s="3" t="s">
        <v>2</v>
      </c>
      <c r="D5" s="6"/>
      <c r="E5" s="15"/>
      <c r="F5" s="15"/>
      <c r="G5" s="15"/>
      <c r="H5" s="15"/>
      <c r="I5" s="109" t="s">
        <v>197</v>
      </c>
      <c r="J5" s="15"/>
      <c r="K5" s="15"/>
      <c r="L5" s="15"/>
      <c r="M5" s="15"/>
      <c r="N5" s="15"/>
      <c r="O5" s="109" t="s">
        <v>197</v>
      </c>
      <c r="P5" s="15"/>
    </row>
    <row r="6" spans="1:16">
      <c r="A6" s="1" t="s">
        <v>64</v>
      </c>
      <c r="B6" s="2" t="s">
        <v>3</v>
      </c>
      <c r="C6" s="125">
        <v>3.0000000000000001E-3</v>
      </c>
      <c r="D6" s="6">
        <v>2.9999999999999997E-4</v>
      </c>
      <c r="E6" s="15"/>
      <c r="F6" s="15"/>
      <c r="G6" s="15"/>
      <c r="H6" s="15"/>
      <c r="I6" s="109"/>
      <c r="J6" s="15"/>
      <c r="K6" s="15"/>
      <c r="L6" s="15"/>
      <c r="M6" s="15"/>
      <c r="N6" s="15"/>
      <c r="O6" s="109"/>
      <c r="P6" s="15"/>
    </row>
    <row r="7" spans="1:16">
      <c r="A7" s="1" t="s">
        <v>65</v>
      </c>
      <c r="B7" s="2" t="s">
        <v>4</v>
      </c>
      <c r="C7" s="126">
        <v>5.0000000000000001E-4</v>
      </c>
      <c r="D7" s="6">
        <v>5.0000000000000002E-5</v>
      </c>
      <c r="E7" s="15"/>
      <c r="F7" s="15"/>
      <c r="G7" s="15"/>
      <c r="H7" s="15"/>
      <c r="I7" s="109"/>
      <c r="J7" s="15"/>
      <c r="K7" s="15"/>
      <c r="L7" s="15"/>
      <c r="M7" s="15"/>
      <c r="N7" s="15"/>
      <c r="O7" s="109"/>
      <c r="P7" s="15"/>
    </row>
    <row r="8" spans="1:16">
      <c r="A8" s="1" t="s">
        <v>66</v>
      </c>
      <c r="B8" s="2" t="s">
        <v>5</v>
      </c>
      <c r="C8" s="127">
        <v>0.01</v>
      </c>
      <c r="D8" s="6">
        <v>1E-3</v>
      </c>
      <c r="E8" s="15"/>
      <c r="F8" s="15"/>
      <c r="G8" s="15"/>
      <c r="H8" s="15"/>
      <c r="I8" s="109"/>
      <c r="J8" s="15"/>
      <c r="K8" s="15"/>
      <c r="L8" s="15"/>
      <c r="M8" s="15"/>
      <c r="N8" s="15"/>
      <c r="O8" s="109"/>
      <c r="P8" s="15"/>
    </row>
    <row r="9" spans="1:16">
      <c r="A9" s="1" t="s">
        <v>67</v>
      </c>
      <c r="B9" s="2" t="s">
        <v>6</v>
      </c>
      <c r="C9" s="127">
        <v>0.01</v>
      </c>
      <c r="D9" s="6">
        <v>1E-3</v>
      </c>
      <c r="E9" s="15"/>
      <c r="F9" s="15"/>
      <c r="G9" s="15"/>
      <c r="H9" s="15"/>
      <c r="I9" s="109"/>
      <c r="J9" s="15"/>
      <c r="K9" s="15"/>
      <c r="L9" s="15"/>
      <c r="M9" s="15"/>
      <c r="N9" s="15"/>
      <c r="O9" s="109"/>
      <c r="P9" s="15"/>
    </row>
    <row r="10" spans="1:16">
      <c r="A10" s="1" t="s">
        <v>68</v>
      </c>
      <c r="B10" s="2" t="s">
        <v>7</v>
      </c>
      <c r="C10" s="127">
        <v>0.01</v>
      </c>
      <c r="D10" s="6">
        <v>1E-3</v>
      </c>
      <c r="E10" s="15"/>
      <c r="F10" s="15"/>
      <c r="G10" s="15"/>
      <c r="H10" s="15"/>
      <c r="I10" s="109"/>
      <c r="J10" s="15"/>
      <c r="K10" s="15"/>
      <c r="L10" s="15"/>
      <c r="M10" s="15"/>
      <c r="N10" s="15"/>
      <c r="O10" s="109"/>
      <c r="P10" s="15"/>
    </row>
    <row r="11" spans="1:16">
      <c r="A11" s="1" t="s">
        <v>69</v>
      </c>
      <c r="B11" s="2" t="s">
        <v>8</v>
      </c>
      <c r="C11" s="127">
        <v>0.05</v>
      </c>
      <c r="D11" s="6">
        <v>5.0000000000000001E-3</v>
      </c>
      <c r="E11" s="15"/>
      <c r="F11" s="15"/>
      <c r="G11" s="15"/>
      <c r="H11" s="15"/>
      <c r="I11" s="109"/>
      <c r="J11" s="15"/>
      <c r="K11" s="15"/>
      <c r="L11" s="15"/>
      <c r="M11" s="15"/>
      <c r="N11" s="15"/>
      <c r="O11" s="109"/>
      <c r="P11" s="15"/>
    </row>
    <row r="12" spans="1:16">
      <c r="A12" s="47" t="s">
        <v>70</v>
      </c>
      <c r="B12" s="48" t="s">
        <v>9</v>
      </c>
      <c r="C12" s="127">
        <v>0.04</v>
      </c>
      <c r="D12" s="6">
        <v>4.0000000000000001E-3</v>
      </c>
      <c r="E12" s="15"/>
      <c r="F12" s="15"/>
      <c r="G12" s="15"/>
      <c r="H12" s="15"/>
      <c r="I12" s="109" t="s">
        <v>290</v>
      </c>
      <c r="J12" s="15"/>
      <c r="K12" s="15"/>
      <c r="L12" s="15"/>
      <c r="M12" s="15"/>
      <c r="N12" s="15"/>
      <c r="O12" s="109"/>
      <c r="P12" s="15"/>
    </row>
    <row r="13" spans="1:16">
      <c r="A13" s="47" t="s">
        <v>71</v>
      </c>
      <c r="B13" s="48" t="s">
        <v>10</v>
      </c>
      <c r="C13" s="127">
        <v>0.01</v>
      </c>
      <c r="D13" s="6">
        <v>1E-3</v>
      </c>
      <c r="E13" s="15"/>
      <c r="F13" s="15"/>
      <c r="G13" s="15"/>
      <c r="H13" s="15"/>
      <c r="I13" s="109" t="s">
        <v>273</v>
      </c>
      <c r="J13" s="15"/>
      <c r="K13" s="15"/>
      <c r="L13" s="15"/>
      <c r="M13" s="15"/>
      <c r="N13" s="15"/>
      <c r="O13" s="109"/>
      <c r="P13" s="15"/>
    </row>
    <row r="14" spans="1:16">
      <c r="A14" s="47" t="s">
        <v>72</v>
      </c>
      <c r="B14" s="48" t="s">
        <v>11</v>
      </c>
      <c r="C14" s="124">
        <v>10</v>
      </c>
      <c r="D14" s="6">
        <v>0.02</v>
      </c>
      <c r="E14" s="15"/>
      <c r="F14" s="15"/>
      <c r="G14" s="15"/>
      <c r="H14" s="15"/>
      <c r="I14" s="109">
        <v>0.65</v>
      </c>
      <c r="J14" s="15"/>
      <c r="K14" s="15"/>
      <c r="L14" s="15"/>
      <c r="M14" s="15"/>
      <c r="N14" s="15"/>
      <c r="O14" s="109"/>
      <c r="P14" s="15"/>
    </row>
    <row r="15" spans="1:16">
      <c r="A15" s="1" t="s">
        <v>73</v>
      </c>
      <c r="B15" s="2" t="s">
        <v>12</v>
      </c>
      <c r="C15" s="128">
        <v>0.8</v>
      </c>
      <c r="D15" s="6">
        <v>0.08</v>
      </c>
      <c r="E15" s="29"/>
      <c r="F15" s="15"/>
      <c r="G15" s="15"/>
      <c r="H15" s="15"/>
      <c r="I15" s="109"/>
      <c r="J15" s="15"/>
      <c r="K15" s="15"/>
      <c r="L15" s="15"/>
      <c r="M15" s="15"/>
      <c r="N15" s="15"/>
      <c r="O15" s="109"/>
      <c r="P15" s="15"/>
    </row>
    <row r="16" spans="1:16">
      <c r="A16" s="1" t="s">
        <v>74</v>
      </c>
      <c r="B16" s="2" t="s">
        <v>13</v>
      </c>
      <c r="C16" s="128">
        <v>1</v>
      </c>
      <c r="D16" s="6">
        <v>0.1</v>
      </c>
      <c r="E16" s="15"/>
      <c r="F16" s="15"/>
      <c r="G16" s="15"/>
      <c r="H16" s="15"/>
      <c r="I16" s="109"/>
      <c r="J16" s="15"/>
      <c r="K16" s="15"/>
      <c r="L16" s="15"/>
      <c r="M16" s="15"/>
      <c r="N16" s="15"/>
      <c r="O16" s="109"/>
      <c r="P16" s="15"/>
    </row>
    <row r="17" spans="1:16">
      <c r="A17" s="1" t="s">
        <v>75</v>
      </c>
      <c r="B17" s="2" t="s">
        <v>14</v>
      </c>
      <c r="C17" s="125">
        <v>2E-3</v>
      </c>
      <c r="D17" s="6">
        <v>2.0000000000000001E-4</v>
      </c>
      <c r="E17" s="15"/>
      <c r="F17" s="15"/>
      <c r="G17" s="15"/>
      <c r="H17" s="15"/>
      <c r="I17" s="109"/>
      <c r="J17" s="15"/>
      <c r="K17" s="15"/>
      <c r="L17" s="15"/>
      <c r="M17" s="15"/>
      <c r="N17" s="15"/>
      <c r="O17" s="109"/>
      <c r="P17" s="15"/>
    </row>
    <row r="18" spans="1:16">
      <c r="A18" s="1" t="s">
        <v>76</v>
      </c>
      <c r="B18" s="2" t="s">
        <v>15</v>
      </c>
      <c r="C18" s="127">
        <v>0.05</v>
      </c>
      <c r="D18" s="6">
        <v>5.0000000000000001E-3</v>
      </c>
      <c r="E18" s="15"/>
      <c r="F18" s="15"/>
      <c r="G18" s="15"/>
      <c r="H18" s="15"/>
      <c r="I18" s="109"/>
      <c r="J18" s="15"/>
      <c r="K18" s="15"/>
      <c r="L18" s="15"/>
      <c r="M18" s="15"/>
      <c r="N18" s="15"/>
      <c r="O18" s="109"/>
      <c r="P18" s="15"/>
    </row>
    <row r="19" spans="1:16">
      <c r="A19" s="1" t="s">
        <v>77</v>
      </c>
      <c r="B19" s="2" t="s">
        <v>16</v>
      </c>
      <c r="C19" s="127">
        <v>0.04</v>
      </c>
      <c r="D19" s="6">
        <v>4.0000000000000001E-3</v>
      </c>
      <c r="E19" s="15"/>
      <c r="F19" s="15"/>
      <c r="G19" s="15"/>
      <c r="H19" s="15"/>
      <c r="I19" s="109"/>
      <c r="J19" s="15"/>
      <c r="K19" s="15"/>
      <c r="L19" s="15"/>
      <c r="M19" s="15"/>
      <c r="N19" s="15"/>
      <c r="O19" s="109"/>
      <c r="P19" s="15"/>
    </row>
    <row r="20" spans="1:16">
      <c r="A20" s="1" t="s">
        <v>78</v>
      </c>
      <c r="B20" s="2" t="s">
        <v>17</v>
      </c>
      <c r="C20" s="127">
        <v>0.02</v>
      </c>
      <c r="D20" s="6">
        <v>2E-3</v>
      </c>
      <c r="E20" s="15"/>
      <c r="F20" s="15"/>
      <c r="G20" s="15"/>
      <c r="H20" s="15"/>
      <c r="I20" s="109"/>
      <c r="J20" s="15"/>
      <c r="K20" s="15"/>
      <c r="L20" s="15"/>
      <c r="M20" s="15"/>
      <c r="N20" s="15"/>
      <c r="O20" s="109"/>
      <c r="P20" s="15"/>
    </row>
    <row r="21" spans="1:16">
      <c r="A21" s="1" t="s">
        <v>79</v>
      </c>
      <c r="B21" s="2" t="s">
        <v>53</v>
      </c>
      <c r="C21" s="127">
        <v>0.01</v>
      </c>
      <c r="D21" s="6">
        <v>1E-3</v>
      </c>
      <c r="E21" s="15"/>
      <c r="F21" s="15"/>
      <c r="G21" s="15"/>
      <c r="H21" s="15"/>
      <c r="I21" s="109"/>
      <c r="J21" s="15"/>
      <c r="K21" s="15"/>
      <c r="L21" s="15"/>
      <c r="M21" s="15"/>
      <c r="N21" s="15"/>
      <c r="O21" s="109"/>
      <c r="P21" s="15"/>
    </row>
    <row r="22" spans="1:16">
      <c r="A22" s="1" t="s">
        <v>80</v>
      </c>
      <c r="B22" s="2" t="s">
        <v>54</v>
      </c>
      <c r="C22" s="127">
        <v>0.01</v>
      </c>
      <c r="D22" s="6">
        <v>1E-3</v>
      </c>
      <c r="E22" s="15"/>
      <c r="F22" s="15"/>
      <c r="G22" s="15"/>
      <c r="H22" s="15"/>
      <c r="I22" s="109"/>
      <c r="J22" s="15"/>
      <c r="K22" s="15"/>
      <c r="L22" s="15"/>
      <c r="M22" s="15"/>
      <c r="N22" s="15"/>
      <c r="O22" s="109"/>
      <c r="P22" s="15"/>
    </row>
    <row r="23" spans="1:16">
      <c r="A23" s="1" t="s">
        <v>81</v>
      </c>
      <c r="B23" s="2" t="s">
        <v>55</v>
      </c>
      <c r="C23" s="127">
        <v>0.01</v>
      </c>
      <c r="D23" s="6">
        <v>1E-3</v>
      </c>
      <c r="E23" s="15"/>
      <c r="F23" s="15"/>
      <c r="G23" s="15"/>
      <c r="H23" s="15"/>
      <c r="I23" s="109"/>
      <c r="J23" s="15"/>
      <c r="K23" s="15"/>
      <c r="L23" s="15"/>
      <c r="M23" s="15"/>
      <c r="N23" s="15"/>
      <c r="O23" s="109"/>
      <c r="P23" s="15"/>
    </row>
    <row r="24" spans="1:16">
      <c r="A24" s="47" t="s">
        <v>82</v>
      </c>
      <c r="B24" s="48" t="s">
        <v>18</v>
      </c>
      <c r="C24" s="128">
        <v>0.6</v>
      </c>
      <c r="D24" s="6">
        <v>0.06</v>
      </c>
      <c r="E24" s="15"/>
      <c r="F24" s="15"/>
      <c r="G24" s="15"/>
      <c r="H24" s="15"/>
      <c r="I24" s="109" t="s">
        <v>200</v>
      </c>
      <c r="J24" s="15"/>
      <c r="K24" s="15"/>
      <c r="L24" s="15"/>
      <c r="M24" s="15"/>
      <c r="N24" s="15"/>
      <c r="O24" s="109"/>
      <c r="P24" s="15"/>
    </row>
    <row r="25" spans="1:16">
      <c r="A25" s="47" t="s">
        <v>83</v>
      </c>
      <c r="B25" s="48" t="s">
        <v>19</v>
      </c>
      <c r="C25" s="127">
        <v>0.02</v>
      </c>
      <c r="D25" s="6">
        <v>2E-3</v>
      </c>
      <c r="E25" s="15"/>
      <c r="F25" s="15"/>
      <c r="G25" s="15"/>
      <c r="H25" s="15"/>
      <c r="I25" s="109" t="s">
        <v>173</v>
      </c>
      <c r="J25" s="15"/>
      <c r="K25" s="15"/>
      <c r="L25" s="15"/>
      <c r="M25" s="15"/>
      <c r="N25" s="15"/>
      <c r="O25" s="109"/>
      <c r="P25" s="15"/>
    </row>
    <row r="26" spans="1:16">
      <c r="A26" s="47" t="s">
        <v>84</v>
      </c>
      <c r="B26" s="48" t="s">
        <v>20</v>
      </c>
      <c r="C26" s="127">
        <v>0.06</v>
      </c>
      <c r="D26" s="6">
        <v>1E-3</v>
      </c>
      <c r="E26" s="15"/>
      <c r="F26" s="15"/>
      <c r="G26" s="15"/>
      <c r="H26" s="15"/>
      <c r="I26" s="109" t="s">
        <v>273</v>
      </c>
      <c r="J26" s="15"/>
      <c r="K26" s="15"/>
      <c r="L26" s="15"/>
      <c r="M26" s="15"/>
      <c r="N26" s="15"/>
      <c r="O26" s="109"/>
      <c r="P26" s="15"/>
    </row>
    <row r="27" spans="1:16">
      <c r="A27" s="47" t="s">
        <v>85</v>
      </c>
      <c r="B27" s="48" t="s">
        <v>21</v>
      </c>
      <c r="C27" s="127">
        <v>0.03</v>
      </c>
      <c r="D27" s="6">
        <v>3.0000000000000001E-3</v>
      </c>
      <c r="E27" s="15"/>
      <c r="F27" s="15"/>
      <c r="G27" s="15"/>
      <c r="H27" s="15"/>
      <c r="I27" s="109" t="s">
        <v>201</v>
      </c>
      <c r="J27" s="15"/>
      <c r="K27" s="15"/>
      <c r="L27" s="15"/>
      <c r="M27" s="15"/>
      <c r="N27" s="15"/>
      <c r="O27" s="109"/>
      <c r="P27" s="15"/>
    </row>
    <row r="28" spans="1:16">
      <c r="A28" s="47" t="s">
        <v>86</v>
      </c>
      <c r="B28" s="48" t="s">
        <v>56</v>
      </c>
      <c r="C28" s="128">
        <v>0.1</v>
      </c>
      <c r="D28" s="6">
        <v>1E-3</v>
      </c>
      <c r="E28" s="15"/>
      <c r="F28" s="15"/>
      <c r="G28" s="15"/>
      <c r="H28" s="15"/>
      <c r="I28" s="109" t="s">
        <v>273</v>
      </c>
      <c r="J28" s="15"/>
      <c r="K28" s="15"/>
      <c r="L28" s="15"/>
      <c r="M28" s="15"/>
      <c r="N28" s="15"/>
      <c r="O28" s="109"/>
      <c r="P28" s="15"/>
    </row>
    <row r="29" spans="1:16">
      <c r="A29" s="47" t="s">
        <v>87</v>
      </c>
      <c r="B29" s="48" t="s">
        <v>22</v>
      </c>
      <c r="C29" s="127">
        <v>0.01</v>
      </c>
      <c r="D29" s="6">
        <v>1E-3</v>
      </c>
      <c r="E29" s="15"/>
      <c r="F29" s="15"/>
      <c r="G29" s="15"/>
      <c r="H29" s="15"/>
      <c r="I29" s="109" t="s">
        <v>273</v>
      </c>
      <c r="J29" s="15"/>
      <c r="K29" s="15"/>
      <c r="L29" s="15"/>
      <c r="M29" s="15"/>
      <c r="N29" s="15"/>
      <c r="O29" s="109"/>
      <c r="P29" s="15"/>
    </row>
    <row r="30" spans="1:16">
      <c r="A30" s="47" t="s">
        <v>88</v>
      </c>
      <c r="B30" s="48" t="s">
        <v>23</v>
      </c>
      <c r="C30" s="128">
        <v>0.1</v>
      </c>
      <c r="D30" s="6">
        <v>1E-3</v>
      </c>
      <c r="E30" s="15"/>
      <c r="F30" s="15"/>
      <c r="G30" s="15"/>
      <c r="H30" s="15"/>
      <c r="I30" s="109" t="s">
        <v>273</v>
      </c>
      <c r="J30" s="15"/>
      <c r="K30" s="15"/>
      <c r="L30" s="15"/>
      <c r="M30" s="15"/>
      <c r="N30" s="15"/>
      <c r="O30" s="109"/>
      <c r="P30" s="15"/>
    </row>
    <row r="31" spans="1:16">
      <c r="A31" s="47" t="s">
        <v>89</v>
      </c>
      <c r="B31" s="48" t="s">
        <v>24</v>
      </c>
      <c r="C31" s="127">
        <v>0.03</v>
      </c>
      <c r="D31" s="6">
        <v>3.0000000000000001E-3</v>
      </c>
      <c r="E31" s="15"/>
      <c r="F31" s="15"/>
      <c r="G31" s="15"/>
      <c r="H31" s="15"/>
      <c r="I31" s="109" t="s">
        <v>201</v>
      </c>
      <c r="J31" s="15"/>
      <c r="K31" s="15"/>
      <c r="L31" s="15"/>
      <c r="M31" s="15"/>
      <c r="N31" s="15"/>
      <c r="O31" s="109"/>
      <c r="P31" s="15"/>
    </row>
    <row r="32" spans="1:16">
      <c r="A32" s="47" t="s">
        <v>90</v>
      </c>
      <c r="B32" s="48" t="s">
        <v>57</v>
      </c>
      <c r="C32" s="127">
        <v>0.03</v>
      </c>
      <c r="D32" s="6">
        <v>1E-3</v>
      </c>
      <c r="E32" s="15"/>
      <c r="F32" s="15"/>
      <c r="G32" s="15"/>
      <c r="H32" s="15"/>
      <c r="I32" s="109" t="s">
        <v>273</v>
      </c>
      <c r="J32" s="15"/>
      <c r="K32" s="15"/>
      <c r="L32" s="15"/>
      <c r="M32" s="15"/>
      <c r="N32" s="15"/>
      <c r="O32" s="109"/>
      <c r="P32" s="15"/>
    </row>
    <row r="33" spans="1:16">
      <c r="A33" s="47" t="s">
        <v>91</v>
      </c>
      <c r="B33" s="48" t="s">
        <v>58</v>
      </c>
      <c r="C33" s="127">
        <v>0.09</v>
      </c>
      <c r="D33" s="6">
        <v>1E-3</v>
      </c>
      <c r="E33" s="15"/>
      <c r="F33" s="15"/>
      <c r="G33" s="15"/>
      <c r="H33" s="15"/>
      <c r="I33" s="109" t="s">
        <v>273</v>
      </c>
      <c r="J33" s="15"/>
      <c r="K33" s="15"/>
      <c r="L33" s="15"/>
      <c r="M33" s="15"/>
      <c r="N33" s="15"/>
      <c r="O33" s="109"/>
      <c r="P33" s="15"/>
    </row>
    <row r="34" spans="1:16">
      <c r="A34" s="47" t="s">
        <v>92</v>
      </c>
      <c r="B34" s="48" t="s">
        <v>25</v>
      </c>
      <c r="C34" s="127">
        <v>0.08</v>
      </c>
      <c r="D34" s="6">
        <v>8.0000000000000002E-3</v>
      </c>
      <c r="E34" s="15"/>
      <c r="F34" s="15"/>
      <c r="G34" s="15"/>
      <c r="H34" s="15"/>
      <c r="I34" s="109" t="s">
        <v>277</v>
      </c>
      <c r="J34" s="15"/>
      <c r="K34" s="15"/>
      <c r="L34" s="15"/>
      <c r="M34" s="15"/>
      <c r="N34" s="15"/>
      <c r="O34" s="109"/>
      <c r="P34" s="15"/>
    </row>
    <row r="35" spans="1:16">
      <c r="A35" s="1" t="s">
        <v>93</v>
      </c>
      <c r="B35" s="2" t="s">
        <v>26</v>
      </c>
      <c r="C35" s="128">
        <v>1</v>
      </c>
      <c r="D35" s="6">
        <v>0.01</v>
      </c>
      <c r="E35" s="15"/>
      <c r="F35" s="15"/>
      <c r="G35" s="15"/>
      <c r="H35" s="15"/>
      <c r="I35" s="109"/>
      <c r="J35" s="15"/>
      <c r="K35" s="15"/>
      <c r="L35" s="15"/>
      <c r="M35" s="15"/>
      <c r="N35" s="15"/>
      <c r="O35" s="109"/>
      <c r="P35" s="15"/>
    </row>
    <row r="36" spans="1:16">
      <c r="A36" s="1" t="s">
        <v>94</v>
      </c>
      <c r="B36" s="2" t="s">
        <v>27</v>
      </c>
      <c r="C36" s="128">
        <v>0.2</v>
      </c>
      <c r="D36" s="6">
        <v>0.02</v>
      </c>
      <c r="E36" s="15"/>
      <c r="F36" s="15"/>
      <c r="G36" s="15"/>
      <c r="H36" s="15"/>
      <c r="I36" s="109"/>
      <c r="J36" s="15"/>
      <c r="K36" s="15"/>
      <c r="L36" s="15"/>
      <c r="M36" s="15"/>
      <c r="N36" s="15"/>
      <c r="O36" s="109"/>
      <c r="P36" s="15"/>
    </row>
    <row r="37" spans="1:16">
      <c r="A37" s="1" t="s">
        <v>95</v>
      </c>
      <c r="B37" s="2" t="s">
        <v>28</v>
      </c>
      <c r="C37" s="128">
        <v>0.3</v>
      </c>
      <c r="D37" s="6">
        <v>0.03</v>
      </c>
      <c r="E37" s="15"/>
      <c r="F37" s="15"/>
      <c r="G37" s="15"/>
      <c r="H37" s="15"/>
      <c r="I37" s="109"/>
      <c r="J37" s="15"/>
      <c r="K37" s="15"/>
      <c r="L37" s="15"/>
      <c r="M37" s="15"/>
      <c r="N37" s="15"/>
      <c r="O37" s="109"/>
      <c r="P37" s="15"/>
    </row>
    <row r="38" spans="1:16">
      <c r="A38" s="1" t="s">
        <v>96</v>
      </c>
      <c r="B38" s="2" t="s">
        <v>29</v>
      </c>
      <c r="C38" s="128">
        <v>1</v>
      </c>
      <c r="D38" s="6">
        <v>0.01</v>
      </c>
      <c r="E38" s="15"/>
      <c r="F38" s="15"/>
      <c r="G38" s="15"/>
      <c r="H38" s="15"/>
      <c r="I38" s="109"/>
      <c r="J38" s="15"/>
      <c r="K38" s="15"/>
      <c r="L38" s="15"/>
      <c r="M38" s="15"/>
      <c r="N38" s="15"/>
      <c r="O38" s="109"/>
      <c r="P38" s="15"/>
    </row>
    <row r="39" spans="1:16">
      <c r="A39" s="1" t="s">
        <v>97</v>
      </c>
      <c r="B39" s="2" t="s">
        <v>30</v>
      </c>
      <c r="C39" s="124">
        <v>200</v>
      </c>
      <c r="D39" s="6">
        <v>0.1</v>
      </c>
      <c r="E39" s="15"/>
      <c r="F39" s="15"/>
      <c r="G39" s="15"/>
      <c r="H39" s="15"/>
      <c r="I39" s="109"/>
      <c r="J39" s="15"/>
      <c r="K39" s="15"/>
      <c r="L39" s="15"/>
      <c r="M39" s="15"/>
      <c r="N39" s="15"/>
      <c r="O39" s="109"/>
      <c r="P39" s="15"/>
    </row>
    <row r="40" spans="1:16">
      <c r="A40" s="1" t="s">
        <v>98</v>
      </c>
      <c r="B40" s="2" t="s">
        <v>31</v>
      </c>
      <c r="C40" s="127">
        <v>0.05</v>
      </c>
      <c r="D40" s="6">
        <v>5.0000000000000001E-3</v>
      </c>
      <c r="E40" s="15"/>
      <c r="F40" s="15"/>
      <c r="G40" s="15"/>
      <c r="H40" s="15"/>
      <c r="I40" s="109"/>
      <c r="J40" s="15"/>
      <c r="K40" s="15"/>
      <c r="L40" s="15"/>
      <c r="M40" s="15"/>
      <c r="N40" s="15"/>
      <c r="O40" s="109"/>
      <c r="P40" s="15"/>
    </row>
    <row r="41" spans="1:16">
      <c r="A41" s="45" t="s">
        <v>99</v>
      </c>
      <c r="B41" s="46" t="s">
        <v>32</v>
      </c>
      <c r="C41" s="124">
        <v>200</v>
      </c>
      <c r="D41" s="6">
        <v>1</v>
      </c>
      <c r="E41" s="34"/>
      <c r="F41" s="34"/>
      <c r="G41" s="15"/>
      <c r="H41" s="15"/>
      <c r="I41" s="121">
        <v>1.4</v>
      </c>
      <c r="J41" s="15"/>
      <c r="K41" s="15"/>
      <c r="L41" s="34"/>
      <c r="M41" s="15"/>
      <c r="N41" s="15"/>
      <c r="O41" s="109">
        <v>1.5</v>
      </c>
      <c r="P41" s="15"/>
    </row>
    <row r="42" spans="1:16">
      <c r="A42" s="1" t="s">
        <v>100</v>
      </c>
      <c r="B42" s="2" t="s">
        <v>33</v>
      </c>
      <c r="C42" s="124">
        <v>300</v>
      </c>
      <c r="D42" s="6">
        <v>1</v>
      </c>
      <c r="E42" s="15"/>
      <c r="F42" s="15"/>
      <c r="G42" s="15"/>
      <c r="H42" s="15"/>
      <c r="I42" s="109"/>
      <c r="J42" s="15"/>
      <c r="K42" s="15"/>
      <c r="L42" s="15"/>
      <c r="M42" s="15"/>
      <c r="N42" s="15"/>
      <c r="O42" s="109"/>
      <c r="P42" s="15"/>
    </row>
    <row r="43" spans="1:16">
      <c r="A43" s="1" t="s">
        <v>101</v>
      </c>
      <c r="B43" s="2" t="s">
        <v>34</v>
      </c>
      <c r="C43" s="124">
        <v>500</v>
      </c>
      <c r="D43" s="6">
        <v>20</v>
      </c>
      <c r="E43" s="15"/>
      <c r="F43" s="15"/>
      <c r="G43" s="15"/>
      <c r="H43" s="15"/>
      <c r="I43" s="109"/>
      <c r="J43" s="15"/>
      <c r="K43" s="15"/>
      <c r="L43" s="15"/>
      <c r="M43" s="15"/>
      <c r="N43" s="15"/>
      <c r="O43" s="109"/>
      <c r="P43" s="15"/>
    </row>
    <row r="44" spans="1:16">
      <c r="A44" s="1" t="s">
        <v>102</v>
      </c>
      <c r="B44" s="2" t="s">
        <v>35</v>
      </c>
      <c r="C44" s="128">
        <v>0.2</v>
      </c>
      <c r="D44" s="6">
        <v>0.02</v>
      </c>
      <c r="E44" s="15"/>
      <c r="F44" s="15"/>
      <c r="G44" s="15"/>
      <c r="H44" s="15"/>
      <c r="I44" s="109"/>
      <c r="J44" s="15"/>
      <c r="K44" s="15"/>
      <c r="L44" s="15"/>
      <c r="M44" s="15"/>
      <c r="N44" s="15"/>
      <c r="O44" s="109"/>
      <c r="P44" s="15"/>
    </row>
    <row r="45" spans="1:16">
      <c r="A45" s="1" t="s">
        <v>103</v>
      </c>
      <c r="B45" s="2" t="s">
        <v>59</v>
      </c>
      <c r="C45" s="129">
        <v>1.0000000000000001E-5</v>
      </c>
      <c r="D45" s="6">
        <v>9.9999999999999995E-7</v>
      </c>
      <c r="E45" s="15"/>
      <c r="F45" s="15"/>
      <c r="G45" s="15"/>
      <c r="H45" s="15"/>
      <c r="I45" s="109"/>
      <c r="J45" s="15"/>
      <c r="K45" s="15"/>
      <c r="L45" s="15"/>
      <c r="M45" s="15"/>
      <c r="N45" s="15"/>
      <c r="O45" s="109"/>
      <c r="P45" s="15"/>
    </row>
    <row r="46" spans="1:16">
      <c r="A46" s="1" t="s">
        <v>104</v>
      </c>
      <c r="B46" s="2" t="s">
        <v>36</v>
      </c>
      <c r="C46" s="129">
        <v>1.0000000000000001E-5</v>
      </c>
      <c r="D46" s="6">
        <v>9.9999999999999995E-7</v>
      </c>
      <c r="E46" s="15"/>
      <c r="F46" s="15"/>
      <c r="G46" s="15"/>
      <c r="H46" s="15"/>
      <c r="I46" s="109"/>
      <c r="J46" s="15"/>
      <c r="K46" s="15"/>
      <c r="L46" s="15"/>
      <c r="M46" s="15"/>
      <c r="N46" s="15"/>
      <c r="O46" s="109"/>
      <c r="P46" s="15"/>
    </row>
    <row r="47" spans="1:16">
      <c r="A47" s="1" t="s">
        <v>105</v>
      </c>
      <c r="B47" s="2" t="s">
        <v>37</v>
      </c>
      <c r="C47" s="127">
        <v>0.02</v>
      </c>
      <c r="D47" s="6">
        <v>2E-3</v>
      </c>
      <c r="E47" s="15"/>
      <c r="F47" s="15"/>
      <c r="G47" s="15"/>
      <c r="H47" s="15"/>
      <c r="I47" s="109"/>
      <c r="J47" s="15"/>
      <c r="K47" s="15"/>
      <c r="L47" s="15"/>
      <c r="M47" s="15"/>
      <c r="N47" s="15"/>
      <c r="O47" s="109"/>
      <c r="P47" s="15"/>
    </row>
    <row r="48" spans="1:16">
      <c r="A48" s="1" t="s">
        <v>106</v>
      </c>
      <c r="B48" s="2" t="s">
        <v>38</v>
      </c>
      <c r="C48" s="125">
        <v>5.0000000000000001E-3</v>
      </c>
      <c r="D48" s="6">
        <v>5.0000000000000001E-4</v>
      </c>
      <c r="E48" s="15"/>
      <c r="F48" s="15"/>
      <c r="G48" s="15"/>
      <c r="H48" s="15"/>
      <c r="I48" s="109"/>
      <c r="J48" s="15"/>
      <c r="K48" s="15"/>
      <c r="L48" s="15"/>
      <c r="M48" s="15"/>
      <c r="N48" s="15"/>
      <c r="O48" s="109"/>
      <c r="P48" s="15"/>
    </row>
    <row r="49" spans="1:16">
      <c r="A49" s="45" t="s">
        <v>107</v>
      </c>
      <c r="B49" s="46" t="s">
        <v>39</v>
      </c>
      <c r="C49" s="124">
        <v>3</v>
      </c>
      <c r="D49" s="6">
        <v>0.3</v>
      </c>
      <c r="E49" s="15"/>
      <c r="F49" s="15"/>
      <c r="G49" s="15"/>
      <c r="H49" s="15"/>
      <c r="I49" s="109" t="s">
        <v>238</v>
      </c>
      <c r="J49" s="15"/>
      <c r="K49" s="15"/>
      <c r="L49" s="15"/>
      <c r="M49" s="15"/>
      <c r="N49" s="15"/>
      <c r="O49" s="15" t="s">
        <v>238</v>
      </c>
      <c r="P49" s="15"/>
    </row>
    <row r="50" spans="1:16">
      <c r="A50" s="45" t="s">
        <v>108</v>
      </c>
      <c r="B50" s="46" t="s">
        <v>40</v>
      </c>
      <c r="C50" s="3" t="s">
        <v>113</v>
      </c>
      <c r="D50" s="6"/>
      <c r="E50" s="15"/>
      <c r="F50" s="15"/>
      <c r="G50" s="15"/>
      <c r="H50" s="15"/>
      <c r="I50" s="109">
        <v>6.6</v>
      </c>
      <c r="J50" s="15"/>
      <c r="K50" s="15"/>
      <c r="L50" s="15"/>
      <c r="M50" s="15"/>
      <c r="N50" s="15"/>
      <c r="O50" s="109">
        <v>6.8</v>
      </c>
      <c r="P50" s="15"/>
    </row>
    <row r="51" spans="1:16">
      <c r="A51" s="45" t="s">
        <v>109</v>
      </c>
      <c r="B51" s="46" t="s">
        <v>41</v>
      </c>
      <c r="C51" s="3" t="s">
        <v>42</v>
      </c>
      <c r="D51" s="6"/>
      <c r="E51" s="15"/>
      <c r="F51" s="15"/>
      <c r="G51" s="15"/>
      <c r="H51" s="15"/>
      <c r="I51" s="109" t="s">
        <v>236</v>
      </c>
      <c r="J51" s="15"/>
      <c r="K51" s="15"/>
      <c r="L51" s="15"/>
      <c r="M51" s="15"/>
      <c r="N51" s="15"/>
      <c r="O51" s="15" t="s">
        <v>236</v>
      </c>
      <c r="P51" s="15"/>
    </row>
    <row r="52" spans="1:16">
      <c r="A52" s="45" t="s">
        <v>110</v>
      </c>
      <c r="B52" s="46" t="s">
        <v>43</v>
      </c>
      <c r="C52" s="3" t="s">
        <v>42</v>
      </c>
      <c r="D52" s="6"/>
      <c r="E52" s="15"/>
      <c r="F52" s="15"/>
      <c r="G52" s="15"/>
      <c r="H52" s="15"/>
      <c r="I52" s="109" t="s">
        <v>236</v>
      </c>
      <c r="J52" s="15"/>
      <c r="K52" s="15"/>
      <c r="L52" s="15"/>
      <c r="M52" s="15"/>
      <c r="N52" s="15"/>
      <c r="O52" s="15" t="s">
        <v>236</v>
      </c>
      <c r="P52" s="15"/>
    </row>
    <row r="53" spans="1:16">
      <c r="A53" s="45" t="s">
        <v>111</v>
      </c>
      <c r="B53" s="46" t="s">
        <v>44</v>
      </c>
      <c r="C53" s="3" t="s">
        <v>114</v>
      </c>
      <c r="D53" s="6">
        <v>0.5</v>
      </c>
      <c r="E53" s="15"/>
      <c r="F53" s="15"/>
      <c r="G53" s="15"/>
      <c r="H53" s="15"/>
      <c r="I53" s="109" t="s">
        <v>198</v>
      </c>
      <c r="J53" s="15"/>
      <c r="K53" s="15"/>
      <c r="L53" s="15"/>
      <c r="M53" s="15"/>
      <c r="N53" s="15"/>
      <c r="O53" s="15" t="s">
        <v>198</v>
      </c>
      <c r="P53" s="15"/>
    </row>
    <row r="54" spans="1:16">
      <c r="A54" s="45" t="s">
        <v>112</v>
      </c>
      <c r="B54" s="46" t="s">
        <v>45</v>
      </c>
      <c r="C54" s="3" t="s">
        <v>115</v>
      </c>
      <c r="D54" s="6">
        <v>0.1</v>
      </c>
      <c r="E54" s="15"/>
      <c r="F54" s="15"/>
      <c r="G54" s="15"/>
      <c r="H54" s="15"/>
      <c r="I54" s="109">
        <v>0.2</v>
      </c>
      <c r="J54" s="15"/>
      <c r="K54" s="15"/>
      <c r="L54" s="15"/>
      <c r="M54" s="15"/>
      <c r="N54" s="15"/>
      <c r="O54" s="15" t="s">
        <v>171</v>
      </c>
      <c r="P54" s="15"/>
    </row>
    <row r="55" spans="1:16">
      <c r="A55" s="1"/>
      <c r="B55" s="2" t="s">
        <v>61</v>
      </c>
      <c r="C55" s="2"/>
      <c r="D55" s="6"/>
      <c r="E55" s="15"/>
      <c r="F55" s="16"/>
      <c r="G55" s="16"/>
      <c r="H55" s="16"/>
      <c r="I55" s="109" t="s">
        <v>237</v>
      </c>
      <c r="J55" s="15"/>
      <c r="K55" s="16"/>
      <c r="L55" s="16"/>
      <c r="M55" s="16"/>
      <c r="N55" s="16"/>
      <c r="O55" s="15" t="s">
        <v>237</v>
      </c>
      <c r="P55" s="16"/>
    </row>
    <row r="56" spans="1:16">
      <c r="A56" s="36"/>
      <c r="B56" s="37"/>
      <c r="C56" s="37"/>
      <c r="D56" s="38"/>
      <c r="E56" s="39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</row>
    <row r="57" spans="1:16">
      <c r="A57" s="1"/>
      <c r="B57" s="2" t="s">
        <v>262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>
      <c r="A58" s="1"/>
      <c r="B58" s="2" t="s">
        <v>263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>
      <c r="A59" s="1"/>
      <c r="B59" s="2" t="s">
        <v>264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>
      <c r="A60" s="1"/>
      <c r="B60" s="2" t="s">
        <v>265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>
      <c r="A61" s="1"/>
      <c r="B61" s="2" t="s">
        <v>305</v>
      </c>
      <c r="C61" s="4" t="s">
        <v>261</v>
      </c>
      <c r="D61" s="6"/>
      <c r="E61" s="96"/>
      <c r="F61" s="17"/>
      <c r="G61" s="17"/>
      <c r="H61" s="17"/>
      <c r="I61" s="15" t="s">
        <v>299</v>
      </c>
      <c r="J61" s="17"/>
      <c r="K61" s="17"/>
      <c r="L61" s="17"/>
      <c r="M61" s="17"/>
      <c r="N61" s="17"/>
      <c r="O61" s="17"/>
      <c r="P61" s="17"/>
    </row>
    <row r="62" spans="1:16">
      <c r="A62" s="36"/>
      <c r="B62" s="37"/>
      <c r="C62" s="41"/>
      <c r="D62" s="38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</row>
    <row r="63" spans="1:16">
      <c r="A63" s="7"/>
      <c r="B63" s="60" t="s">
        <v>138</v>
      </c>
      <c r="C63" s="57"/>
      <c r="E63" s="35"/>
      <c r="F63" s="7"/>
      <c r="G63" s="7"/>
      <c r="H63" s="7"/>
      <c r="I63" s="35">
        <v>45166</v>
      </c>
      <c r="J63" s="35"/>
      <c r="K63" s="35"/>
      <c r="L63" s="35"/>
      <c r="M63" s="35"/>
      <c r="N63" s="35"/>
      <c r="O63" s="35">
        <v>45706</v>
      </c>
      <c r="P63" s="7"/>
    </row>
    <row r="64" spans="1:16">
      <c r="A64" s="1"/>
      <c r="B64" s="24" t="s">
        <v>48</v>
      </c>
      <c r="C64" s="25" t="s">
        <v>234</v>
      </c>
      <c r="D64" s="58" t="s">
        <v>161</v>
      </c>
      <c r="E64" s="26"/>
      <c r="F64" s="27"/>
      <c r="G64" s="27"/>
      <c r="H64" s="27"/>
      <c r="I64" s="27">
        <v>0.4</v>
      </c>
      <c r="J64" s="27"/>
      <c r="K64" s="27"/>
      <c r="L64" s="27"/>
      <c r="M64" s="27"/>
      <c r="N64" s="27"/>
      <c r="O64" s="27">
        <v>0.3</v>
      </c>
      <c r="P64" s="27"/>
    </row>
    <row r="65" spans="1:16">
      <c r="A65" s="1"/>
      <c r="B65" s="18" t="s">
        <v>50</v>
      </c>
      <c r="C65" s="19" t="s">
        <v>51</v>
      </c>
      <c r="D65" s="20"/>
      <c r="E65" s="30"/>
      <c r="F65" s="31"/>
      <c r="G65" s="31"/>
      <c r="H65" s="31"/>
      <c r="I65" s="31">
        <v>26</v>
      </c>
      <c r="J65" s="31"/>
      <c r="K65" s="31"/>
      <c r="L65" s="31"/>
      <c r="M65" s="31"/>
      <c r="N65" s="31"/>
      <c r="O65" s="31">
        <v>1.3</v>
      </c>
      <c r="P65" s="31"/>
    </row>
    <row r="66" spans="1:16">
      <c r="A66" s="1"/>
      <c r="B66" s="21" t="s">
        <v>52</v>
      </c>
      <c r="C66" s="22" t="s">
        <v>51</v>
      </c>
      <c r="D66" s="23"/>
      <c r="E66" s="32"/>
      <c r="F66" s="33"/>
      <c r="G66" s="33"/>
      <c r="H66" s="33"/>
      <c r="I66" s="33">
        <v>20.2</v>
      </c>
      <c r="J66" s="33"/>
      <c r="K66" s="33"/>
      <c r="L66" s="33"/>
      <c r="M66" s="33"/>
      <c r="N66" s="33"/>
      <c r="O66" s="33">
        <v>4.5</v>
      </c>
      <c r="P66" s="33"/>
    </row>
    <row r="67" spans="1:16">
      <c r="A67" s="1"/>
      <c r="B67" s="6" t="s">
        <v>137</v>
      </c>
      <c r="C67" s="6"/>
      <c r="D67" s="6"/>
      <c r="E67" s="7"/>
      <c r="F67" s="7"/>
      <c r="G67" s="7"/>
      <c r="H67" s="7"/>
      <c r="I67" s="35" t="s">
        <v>297</v>
      </c>
      <c r="J67" s="56"/>
      <c r="K67" s="7"/>
      <c r="L67" s="7"/>
      <c r="M67" s="7"/>
      <c r="N67" s="7"/>
      <c r="O67" s="35" t="s">
        <v>330</v>
      </c>
      <c r="P67" s="7"/>
    </row>
  </sheetData>
  <mergeCells count="1">
    <mergeCell ref="A2:A3"/>
  </mergeCells>
  <phoneticPr fontId="1"/>
  <dataValidations count="1">
    <dataValidation imeMode="off" allowBlank="1" showInputMessage="1" showErrorMessage="1" sqref="F64:P66 O49 I6:I13 M33:N60 J33:K60 O51:O60 P33:P60 L35:L60 G33:H60 F35:F60 E33:E60 E61:H62 J61:P62 I15:I62" xr:uid="{00000000-0002-0000-06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  <ignoredErrors>
    <ignoredError sqref="A1:B1 A3:B54 A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P66"/>
  <sheetViews>
    <sheetView view="pageBreakPreview" zoomScale="55" zoomScaleNormal="100" zoomScaleSheetLayoutView="55" workbookViewId="0">
      <selection activeCell="Q1" sqref="Q1:S1048576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customWidth="1"/>
    <col min="4" max="16" width="9.5" style="5" customWidth="1"/>
    <col min="17" max="16384" width="9" style="5"/>
  </cols>
  <sheetData>
    <row r="1" spans="1:16">
      <c r="A1" s="7">
        <v>1</v>
      </c>
      <c r="B1" s="7">
        <v>2</v>
      </c>
      <c r="C1" s="7" t="s">
        <v>304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</row>
    <row r="2" spans="1:16">
      <c r="A2" s="140" t="s">
        <v>143</v>
      </c>
      <c r="B2" s="7" t="s">
        <v>207</v>
      </c>
      <c r="C2" s="7"/>
      <c r="D2" s="7" t="s">
        <v>139</v>
      </c>
      <c r="E2" s="7">
        <f>SUBTOTAL(3,E4:E54)</f>
        <v>0</v>
      </c>
      <c r="F2" s="7">
        <f t="shared" ref="F2:P2" si="0">SUBTOTAL(3,F4:F54)</f>
        <v>0</v>
      </c>
      <c r="G2" s="7">
        <f t="shared" si="0"/>
        <v>0</v>
      </c>
      <c r="H2" s="7">
        <f t="shared" si="0"/>
        <v>0</v>
      </c>
      <c r="I2" s="7">
        <f t="shared" si="0"/>
        <v>11</v>
      </c>
      <c r="J2" s="7">
        <f t="shared" si="0"/>
        <v>0</v>
      </c>
      <c r="K2" s="7">
        <f t="shared" si="0"/>
        <v>0</v>
      </c>
      <c r="L2" s="7">
        <f t="shared" si="0"/>
        <v>0</v>
      </c>
      <c r="M2" s="7">
        <f t="shared" si="0"/>
        <v>0</v>
      </c>
      <c r="N2" s="7">
        <f t="shared" si="0"/>
        <v>0</v>
      </c>
      <c r="O2" s="100">
        <f t="shared" si="0"/>
        <v>0</v>
      </c>
      <c r="P2" s="100">
        <f t="shared" si="0"/>
        <v>0</v>
      </c>
    </row>
    <row r="3" spans="1:16">
      <c r="A3" s="141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83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100" t="s">
        <v>127</v>
      </c>
      <c r="P3" s="100" t="s">
        <v>128</v>
      </c>
    </row>
    <row r="4" spans="1:16">
      <c r="A4" s="45" t="s">
        <v>62</v>
      </c>
      <c r="B4" s="46" t="s">
        <v>0</v>
      </c>
      <c r="C4" s="123">
        <v>100</v>
      </c>
      <c r="D4" s="6">
        <v>0</v>
      </c>
      <c r="E4" s="15"/>
      <c r="F4" s="15"/>
      <c r="G4" s="15"/>
      <c r="H4" s="15"/>
      <c r="I4" s="109">
        <v>0</v>
      </c>
      <c r="J4" s="15"/>
      <c r="K4" s="15"/>
      <c r="L4" s="15"/>
      <c r="M4" s="15"/>
      <c r="N4" s="15"/>
      <c r="O4" s="109"/>
      <c r="P4" s="15"/>
    </row>
    <row r="5" spans="1:16">
      <c r="A5" s="45" t="s">
        <v>63</v>
      </c>
      <c r="B5" s="46" t="s">
        <v>1</v>
      </c>
      <c r="C5" s="3" t="s">
        <v>2</v>
      </c>
      <c r="D5" s="6"/>
      <c r="E5" s="15"/>
      <c r="F5" s="15"/>
      <c r="G5" s="15"/>
      <c r="H5" s="15"/>
      <c r="I5" s="109" t="s">
        <v>197</v>
      </c>
      <c r="J5" s="15"/>
      <c r="K5" s="15"/>
      <c r="L5" s="15"/>
      <c r="M5" s="15"/>
      <c r="N5" s="15"/>
      <c r="O5" s="109"/>
      <c r="P5" s="15"/>
    </row>
    <row r="6" spans="1:16">
      <c r="A6" s="1" t="s">
        <v>64</v>
      </c>
      <c r="B6" s="2" t="s">
        <v>3</v>
      </c>
      <c r="C6" s="125">
        <v>3.0000000000000001E-3</v>
      </c>
      <c r="D6" s="6">
        <v>2.9999999999999997E-4</v>
      </c>
      <c r="E6" s="15"/>
      <c r="F6" s="15"/>
      <c r="G6" s="15"/>
      <c r="H6" s="15"/>
      <c r="I6" s="109"/>
      <c r="J6" s="15"/>
      <c r="K6" s="15"/>
      <c r="L6" s="15"/>
      <c r="M6" s="15"/>
      <c r="N6" s="15"/>
      <c r="O6" s="109"/>
      <c r="P6" s="15"/>
    </row>
    <row r="7" spans="1:16">
      <c r="A7" s="1" t="s">
        <v>65</v>
      </c>
      <c r="B7" s="2" t="s">
        <v>4</v>
      </c>
      <c r="C7" s="126">
        <v>5.0000000000000001E-4</v>
      </c>
      <c r="D7" s="6">
        <v>5.0000000000000002E-5</v>
      </c>
      <c r="E7" s="15"/>
      <c r="F7" s="15"/>
      <c r="G7" s="15"/>
      <c r="H7" s="15"/>
      <c r="I7" s="109"/>
      <c r="J7" s="15"/>
      <c r="K7" s="15"/>
      <c r="L7" s="15"/>
      <c r="M7" s="15"/>
      <c r="N7" s="15"/>
      <c r="O7" s="109"/>
      <c r="P7" s="15"/>
    </row>
    <row r="8" spans="1:16">
      <c r="A8" s="1" t="s">
        <v>66</v>
      </c>
      <c r="B8" s="2" t="s">
        <v>5</v>
      </c>
      <c r="C8" s="127">
        <v>0.01</v>
      </c>
      <c r="D8" s="6">
        <v>1E-3</v>
      </c>
      <c r="E8" s="15"/>
      <c r="F8" s="15"/>
      <c r="G8" s="15"/>
      <c r="H8" s="15"/>
      <c r="I8" s="109"/>
      <c r="J8" s="15"/>
      <c r="K8" s="15"/>
      <c r="L8" s="15"/>
      <c r="M8" s="15"/>
      <c r="N8" s="15"/>
      <c r="O8" s="109"/>
      <c r="P8" s="15"/>
    </row>
    <row r="9" spans="1:16">
      <c r="A9" s="1" t="s">
        <v>67</v>
      </c>
      <c r="B9" s="2" t="s">
        <v>6</v>
      </c>
      <c r="C9" s="127">
        <v>0.01</v>
      </c>
      <c r="D9" s="6">
        <v>1E-3</v>
      </c>
      <c r="E9" s="15"/>
      <c r="F9" s="15"/>
      <c r="G9" s="15"/>
      <c r="H9" s="15"/>
      <c r="I9" s="109"/>
      <c r="J9" s="15"/>
      <c r="K9" s="15"/>
      <c r="L9" s="15"/>
      <c r="M9" s="15"/>
      <c r="N9" s="15"/>
      <c r="O9" s="109"/>
      <c r="P9" s="15"/>
    </row>
    <row r="10" spans="1:16">
      <c r="A10" s="1" t="s">
        <v>68</v>
      </c>
      <c r="B10" s="2" t="s">
        <v>7</v>
      </c>
      <c r="C10" s="127">
        <v>0.01</v>
      </c>
      <c r="D10" s="6">
        <v>1E-3</v>
      </c>
      <c r="E10" s="15"/>
      <c r="F10" s="15"/>
      <c r="G10" s="15"/>
      <c r="H10" s="15"/>
      <c r="I10" s="109"/>
      <c r="J10" s="15"/>
      <c r="K10" s="15"/>
      <c r="L10" s="15"/>
      <c r="M10" s="15"/>
      <c r="N10" s="15"/>
      <c r="O10" s="109"/>
      <c r="P10" s="15"/>
    </row>
    <row r="11" spans="1:16">
      <c r="A11" s="1" t="s">
        <v>69</v>
      </c>
      <c r="B11" s="2" t="s">
        <v>8</v>
      </c>
      <c r="C11" s="127">
        <v>0.05</v>
      </c>
      <c r="D11" s="6">
        <v>5.0000000000000001E-3</v>
      </c>
      <c r="E11" s="15"/>
      <c r="F11" s="15"/>
      <c r="G11" s="15"/>
      <c r="H11" s="15"/>
      <c r="I11" s="109"/>
      <c r="J11" s="15"/>
      <c r="K11" s="15"/>
      <c r="L11" s="15"/>
      <c r="M11" s="15"/>
      <c r="N11" s="15"/>
      <c r="O11" s="109"/>
      <c r="P11" s="15"/>
    </row>
    <row r="12" spans="1:16">
      <c r="A12" s="47" t="s">
        <v>70</v>
      </c>
      <c r="B12" s="48" t="s">
        <v>9</v>
      </c>
      <c r="C12" s="127">
        <v>0.04</v>
      </c>
      <c r="D12" s="6">
        <v>4.0000000000000001E-3</v>
      </c>
      <c r="E12" s="15"/>
      <c r="F12" s="15"/>
      <c r="G12" s="15"/>
      <c r="H12" s="15"/>
      <c r="I12" s="109" t="s">
        <v>290</v>
      </c>
      <c r="J12" s="15"/>
      <c r="K12" s="15"/>
      <c r="L12" s="15"/>
      <c r="M12" s="15"/>
      <c r="N12" s="15"/>
      <c r="O12" s="109"/>
      <c r="P12" s="15"/>
    </row>
    <row r="13" spans="1:16">
      <c r="A13" s="1" t="s">
        <v>71</v>
      </c>
      <c r="B13" s="2" t="s">
        <v>10</v>
      </c>
      <c r="C13" s="127">
        <v>0.01</v>
      </c>
      <c r="D13" s="6">
        <v>1E-3</v>
      </c>
      <c r="E13" s="15"/>
      <c r="F13" s="15"/>
      <c r="G13" s="15"/>
      <c r="H13" s="15"/>
      <c r="I13" s="109"/>
      <c r="J13" s="15"/>
      <c r="K13" s="15"/>
      <c r="L13" s="15"/>
      <c r="M13" s="15"/>
      <c r="N13" s="15"/>
      <c r="O13" s="109"/>
      <c r="P13" s="15"/>
    </row>
    <row r="14" spans="1:16">
      <c r="A14" s="47" t="s">
        <v>72</v>
      </c>
      <c r="B14" s="48" t="s">
        <v>11</v>
      </c>
      <c r="C14" s="124">
        <v>10</v>
      </c>
      <c r="D14" s="6">
        <v>0.02</v>
      </c>
      <c r="E14" s="15"/>
      <c r="F14" s="15"/>
      <c r="G14" s="15"/>
      <c r="H14" s="15"/>
      <c r="I14" s="109">
        <v>0.72</v>
      </c>
      <c r="J14" s="15"/>
      <c r="K14" s="15"/>
      <c r="L14" s="15"/>
      <c r="M14" s="15"/>
      <c r="N14" s="15"/>
      <c r="O14" s="109"/>
      <c r="P14" s="15"/>
    </row>
    <row r="15" spans="1:16">
      <c r="A15" s="1" t="s">
        <v>73</v>
      </c>
      <c r="B15" s="2" t="s">
        <v>12</v>
      </c>
      <c r="C15" s="128">
        <v>0.8</v>
      </c>
      <c r="D15" s="6">
        <v>0.08</v>
      </c>
      <c r="E15" s="29"/>
      <c r="F15" s="15"/>
      <c r="G15" s="15"/>
      <c r="H15" s="15"/>
      <c r="I15" s="109"/>
      <c r="J15" s="15"/>
      <c r="K15" s="15"/>
      <c r="L15" s="15"/>
      <c r="M15" s="15"/>
      <c r="N15" s="15"/>
      <c r="O15" s="109"/>
      <c r="P15" s="15"/>
    </row>
    <row r="16" spans="1:16">
      <c r="A16" s="1" t="s">
        <v>74</v>
      </c>
      <c r="B16" s="2" t="s">
        <v>13</v>
      </c>
      <c r="C16" s="128">
        <v>1</v>
      </c>
      <c r="D16" s="6">
        <v>0.1</v>
      </c>
      <c r="E16" s="15"/>
      <c r="F16" s="15"/>
      <c r="G16" s="15"/>
      <c r="H16" s="15"/>
      <c r="I16" s="109"/>
      <c r="J16" s="15"/>
      <c r="K16" s="15"/>
      <c r="L16" s="15"/>
      <c r="M16" s="15"/>
      <c r="N16" s="15"/>
      <c r="O16" s="109"/>
      <c r="P16" s="15"/>
    </row>
    <row r="17" spans="1:16">
      <c r="A17" s="1" t="s">
        <v>75</v>
      </c>
      <c r="B17" s="2" t="s">
        <v>14</v>
      </c>
      <c r="C17" s="125">
        <v>2E-3</v>
      </c>
      <c r="D17" s="6">
        <v>2.0000000000000001E-4</v>
      </c>
      <c r="E17" s="15"/>
      <c r="F17" s="15"/>
      <c r="G17" s="15"/>
      <c r="H17" s="15"/>
      <c r="I17" s="109"/>
      <c r="J17" s="15"/>
      <c r="K17" s="15"/>
      <c r="L17" s="15"/>
      <c r="M17" s="15"/>
      <c r="N17" s="15"/>
      <c r="O17" s="109"/>
      <c r="P17" s="15"/>
    </row>
    <row r="18" spans="1:16">
      <c r="A18" s="1" t="s">
        <v>76</v>
      </c>
      <c r="B18" s="2" t="s">
        <v>15</v>
      </c>
      <c r="C18" s="127">
        <v>0.05</v>
      </c>
      <c r="D18" s="6">
        <v>5.0000000000000001E-3</v>
      </c>
      <c r="E18" s="15"/>
      <c r="F18" s="15"/>
      <c r="G18" s="15"/>
      <c r="H18" s="15"/>
      <c r="I18" s="109"/>
      <c r="J18" s="15"/>
      <c r="K18" s="15"/>
      <c r="L18" s="15"/>
      <c r="M18" s="15"/>
      <c r="N18" s="15"/>
      <c r="O18" s="109"/>
      <c r="P18" s="15"/>
    </row>
    <row r="19" spans="1:16">
      <c r="A19" s="1" t="s">
        <v>77</v>
      </c>
      <c r="B19" s="2" t="s">
        <v>16</v>
      </c>
      <c r="C19" s="127">
        <v>0.04</v>
      </c>
      <c r="D19" s="6">
        <v>4.0000000000000001E-3</v>
      </c>
      <c r="E19" s="15"/>
      <c r="F19" s="15"/>
      <c r="G19" s="15"/>
      <c r="H19" s="15"/>
      <c r="I19" s="109"/>
      <c r="J19" s="15"/>
      <c r="K19" s="15"/>
      <c r="L19" s="15"/>
      <c r="M19" s="15"/>
      <c r="N19" s="15"/>
      <c r="O19" s="109"/>
      <c r="P19" s="15"/>
    </row>
    <row r="20" spans="1:16">
      <c r="A20" s="1" t="s">
        <v>78</v>
      </c>
      <c r="B20" s="2" t="s">
        <v>17</v>
      </c>
      <c r="C20" s="127">
        <v>0.02</v>
      </c>
      <c r="D20" s="6">
        <v>2E-3</v>
      </c>
      <c r="E20" s="15"/>
      <c r="F20" s="15"/>
      <c r="G20" s="15"/>
      <c r="H20" s="15"/>
      <c r="I20" s="109"/>
      <c r="J20" s="15"/>
      <c r="K20" s="15"/>
      <c r="L20" s="15"/>
      <c r="M20" s="15"/>
      <c r="N20" s="15"/>
      <c r="O20" s="109"/>
      <c r="P20" s="15"/>
    </row>
    <row r="21" spans="1:16">
      <c r="A21" s="1" t="s">
        <v>79</v>
      </c>
      <c r="B21" s="2" t="s">
        <v>53</v>
      </c>
      <c r="C21" s="127">
        <v>0.01</v>
      </c>
      <c r="D21" s="6">
        <v>1E-3</v>
      </c>
      <c r="E21" s="15"/>
      <c r="F21" s="15"/>
      <c r="G21" s="15"/>
      <c r="H21" s="15"/>
      <c r="I21" s="109"/>
      <c r="J21" s="15"/>
      <c r="K21" s="15"/>
      <c r="L21" s="15"/>
      <c r="M21" s="15"/>
      <c r="N21" s="15"/>
      <c r="O21" s="109"/>
      <c r="P21" s="15"/>
    </row>
    <row r="22" spans="1:16">
      <c r="A22" s="1" t="s">
        <v>80</v>
      </c>
      <c r="B22" s="2" t="s">
        <v>54</v>
      </c>
      <c r="C22" s="127">
        <v>0.01</v>
      </c>
      <c r="D22" s="6">
        <v>1E-3</v>
      </c>
      <c r="E22" s="15"/>
      <c r="F22" s="15"/>
      <c r="G22" s="15"/>
      <c r="H22" s="15"/>
      <c r="I22" s="109"/>
      <c r="J22" s="15"/>
      <c r="K22" s="15"/>
      <c r="L22" s="15"/>
      <c r="M22" s="15"/>
      <c r="N22" s="15"/>
      <c r="O22" s="109"/>
      <c r="P22" s="15"/>
    </row>
    <row r="23" spans="1:16">
      <c r="A23" s="1" t="s">
        <v>81</v>
      </c>
      <c r="B23" s="2" t="s">
        <v>55</v>
      </c>
      <c r="C23" s="127">
        <v>0.01</v>
      </c>
      <c r="D23" s="6">
        <v>1E-3</v>
      </c>
      <c r="E23" s="15"/>
      <c r="F23" s="15"/>
      <c r="G23" s="15"/>
      <c r="H23" s="15"/>
      <c r="I23" s="109"/>
      <c r="J23" s="15"/>
      <c r="K23" s="15"/>
      <c r="L23" s="15"/>
      <c r="M23" s="15"/>
      <c r="N23" s="15"/>
      <c r="O23" s="109"/>
      <c r="P23" s="15"/>
    </row>
    <row r="24" spans="1:16">
      <c r="A24" s="1" t="s">
        <v>82</v>
      </c>
      <c r="B24" s="2" t="s">
        <v>18</v>
      </c>
      <c r="C24" s="128">
        <v>0.6</v>
      </c>
      <c r="D24" s="6">
        <v>0.06</v>
      </c>
      <c r="E24" s="15"/>
      <c r="F24" s="15"/>
      <c r="G24" s="15"/>
      <c r="H24" s="15"/>
      <c r="I24" s="109"/>
      <c r="J24" s="15"/>
      <c r="K24" s="15"/>
      <c r="L24" s="15"/>
      <c r="M24" s="15"/>
      <c r="N24" s="15"/>
      <c r="O24" s="109"/>
      <c r="P24" s="15"/>
    </row>
    <row r="25" spans="1:16">
      <c r="A25" s="1" t="s">
        <v>83</v>
      </c>
      <c r="B25" s="2" t="s">
        <v>19</v>
      </c>
      <c r="C25" s="127">
        <v>0.02</v>
      </c>
      <c r="D25" s="6">
        <v>2E-3</v>
      </c>
      <c r="E25" s="15"/>
      <c r="F25" s="15"/>
      <c r="G25" s="15"/>
      <c r="H25" s="15"/>
      <c r="I25" s="109"/>
      <c r="J25" s="15"/>
      <c r="K25" s="15"/>
      <c r="L25" s="15"/>
      <c r="M25" s="15"/>
      <c r="N25" s="15"/>
      <c r="O25" s="109"/>
      <c r="P25" s="15"/>
    </row>
    <row r="26" spans="1:16">
      <c r="A26" s="1" t="s">
        <v>84</v>
      </c>
      <c r="B26" s="2" t="s">
        <v>20</v>
      </c>
      <c r="C26" s="127">
        <v>0.06</v>
      </c>
      <c r="D26" s="6">
        <v>1E-3</v>
      </c>
      <c r="E26" s="15"/>
      <c r="F26" s="15"/>
      <c r="G26" s="15"/>
      <c r="H26" s="15"/>
      <c r="I26" s="109"/>
      <c r="J26" s="15"/>
      <c r="K26" s="15"/>
      <c r="L26" s="15"/>
      <c r="M26" s="15"/>
      <c r="N26" s="15"/>
      <c r="O26" s="109"/>
      <c r="P26" s="15"/>
    </row>
    <row r="27" spans="1:16">
      <c r="A27" s="1" t="s">
        <v>85</v>
      </c>
      <c r="B27" s="2" t="s">
        <v>21</v>
      </c>
      <c r="C27" s="127">
        <v>0.03</v>
      </c>
      <c r="D27" s="6">
        <v>3.0000000000000001E-3</v>
      </c>
      <c r="E27" s="15"/>
      <c r="F27" s="15"/>
      <c r="G27" s="15"/>
      <c r="H27" s="15"/>
      <c r="I27" s="109"/>
      <c r="J27" s="15"/>
      <c r="K27" s="15"/>
      <c r="L27" s="15"/>
      <c r="M27" s="15"/>
      <c r="N27" s="15"/>
      <c r="O27" s="109"/>
      <c r="P27" s="15"/>
    </row>
    <row r="28" spans="1:16">
      <c r="A28" s="1" t="s">
        <v>86</v>
      </c>
      <c r="B28" s="2" t="s">
        <v>56</v>
      </c>
      <c r="C28" s="128">
        <v>0.1</v>
      </c>
      <c r="D28" s="6">
        <v>1E-3</v>
      </c>
      <c r="E28" s="15"/>
      <c r="F28" s="15"/>
      <c r="G28" s="15"/>
      <c r="H28" s="15"/>
      <c r="I28" s="109"/>
      <c r="J28" s="15"/>
      <c r="K28" s="15"/>
      <c r="L28" s="15"/>
      <c r="M28" s="15"/>
      <c r="N28" s="15"/>
      <c r="O28" s="109"/>
      <c r="P28" s="15"/>
    </row>
    <row r="29" spans="1:16">
      <c r="A29" s="1" t="s">
        <v>87</v>
      </c>
      <c r="B29" s="2" t="s">
        <v>22</v>
      </c>
      <c r="C29" s="127">
        <v>0.01</v>
      </c>
      <c r="D29" s="6">
        <v>1E-3</v>
      </c>
      <c r="E29" s="15"/>
      <c r="F29" s="15"/>
      <c r="G29" s="15"/>
      <c r="H29" s="15"/>
      <c r="I29" s="109"/>
      <c r="J29" s="15"/>
      <c r="K29" s="15"/>
      <c r="L29" s="15"/>
      <c r="M29" s="15"/>
      <c r="N29" s="15"/>
      <c r="O29" s="109"/>
      <c r="P29" s="15"/>
    </row>
    <row r="30" spans="1:16">
      <c r="A30" s="1" t="s">
        <v>88</v>
      </c>
      <c r="B30" s="2" t="s">
        <v>23</v>
      </c>
      <c r="C30" s="128">
        <v>0.1</v>
      </c>
      <c r="D30" s="6">
        <v>1E-3</v>
      </c>
      <c r="E30" s="15"/>
      <c r="F30" s="15"/>
      <c r="G30" s="15"/>
      <c r="H30" s="15"/>
      <c r="I30" s="109"/>
      <c r="J30" s="15"/>
      <c r="K30" s="15"/>
      <c r="L30" s="15"/>
      <c r="M30" s="15"/>
      <c r="N30" s="15"/>
      <c r="O30" s="109"/>
      <c r="P30" s="15"/>
    </row>
    <row r="31" spans="1:16">
      <c r="A31" s="1" t="s">
        <v>89</v>
      </c>
      <c r="B31" s="2" t="s">
        <v>24</v>
      </c>
      <c r="C31" s="127">
        <v>0.03</v>
      </c>
      <c r="D31" s="6">
        <v>3.0000000000000001E-3</v>
      </c>
      <c r="E31" s="15"/>
      <c r="F31" s="15"/>
      <c r="G31" s="15"/>
      <c r="H31" s="15"/>
      <c r="I31" s="109"/>
      <c r="J31" s="15"/>
      <c r="K31" s="15"/>
      <c r="L31" s="15"/>
      <c r="M31" s="15"/>
      <c r="N31" s="15"/>
      <c r="O31" s="109"/>
      <c r="P31" s="15"/>
    </row>
    <row r="32" spans="1:16">
      <c r="A32" s="1" t="s">
        <v>90</v>
      </c>
      <c r="B32" s="2" t="s">
        <v>57</v>
      </c>
      <c r="C32" s="127">
        <v>0.03</v>
      </c>
      <c r="D32" s="6">
        <v>1E-3</v>
      </c>
      <c r="E32" s="15"/>
      <c r="F32" s="15"/>
      <c r="G32" s="15"/>
      <c r="H32" s="15"/>
      <c r="I32" s="109"/>
      <c r="J32" s="15"/>
      <c r="K32" s="15"/>
      <c r="L32" s="15"/>
      <c r="M32" s="15"/>
      <c r="N32" s="15"/>
      <c r="O32" s="109"/>
      <c r="P32" s="15"/>
    </row>
    <row r="33" spans="1:16">
      <c r="A33" s="1" t="s">
        <v>91</v>
      </c>
      <c r="B33" s="2" t="s">
        <v>58</v>
      </c>
      <c r="C33" s="127">
        <v>0.09</v>
      </c>
      <c r="D33" s="6">
        <v>1E-3</v>
      </c>
      <c r="E33" s="15"/>
      <c r="F33" s="15"/>
      <c r="G33" s="15"/>
      <c r="H33" s="15"/>
      <c r="I33" s="109"/>
      <c r="J33" s="15"/>
      <c r="K33" s="15"/>
      <c r="L33" s="15"/>
      <c r="M33" s="15"/>
      <c r="N33" s="15"/>
      <c r="O33" s="109"/>
      <c r="P33" s="15"/>
    </row>
    <row r="34" spans="1:16">
      <c r="A34" s="1" t="s">
        <v>92</v>
      </c>
      <c r="B34" s="2" t="s">
        <v>25</v>
      </c>
      <c r="C34" s="127">
        <v>0.08</v>
      </c>
      <c r="D34" s="6">
        <v>8.0000000000000002E-3</v>
      </c>
      <c r="E34" s="15"/>
      <c r="F34" s="15"/>
      <c r="G34" s="15"/>
      <c r="H34" s="15"/>
      <c r="I34" s="109"/>
      <c r="J34" s="15"/>
      <c r="K34" s="15"/>
      <c r="L34" s="15"/>
      <c r="M34" s="15"/>
      <c r="N34" s="15"/>
      <c r="O34" s="109"/>
      <c r="P34" s="15"/>
    </row>
    <row r="35" spans="1:16">
      <c r="A35" s="1" t="s">
        <v>93</v>
      </c>
      <c r="B35" s="2" t="s">
        <v>26</v>
      </c>
      <c r="C35" s="128">
        <v>1</v>
      </c>
      <c r="D35" s="6">
        <v>0.01</v>
      </c>
      <c r="E35" s="15"/>
      <c r="F35" s="15"/>
      <c r="G35" s="15"/>
      <c r="H35" s="15"/>
      <c r="I35" s="109"/>
      <c r="J35" s="15"/>
      <c r="K35" s="15"/>
      <c r="L35" s="15"/>
      <c r="M35" s="15"/>
      <c r="N35" s="15"/>
      <c r="O35" s="109"/>
      <c r="P35" s="15"/>
    </row>
    <row r="36" spans="1:16">
      <c r="A36" s="1" t="s">
        <v>94</v>
      </c>
      <c r="B36" s="2" t="s">
        <v>27</v>
      </c>
      <c r="C36" s="128">
        <v>0.2</v>
      </c>
      <c r="D36" s="6">
        <v>0.02</v>
      </c>
      <c r="E36" s="15"/>
      <c r="F36" s="15"/>
      <c r="G36" s="15"/>
      <c r="H36" s="15"/>
      <c r="I36" s="109"/>
      <c r="J36" s="15"/>
      <c r="K36" s="15"/>
      <c r="L36" s="15"/>
      <c r="M36" s="15"/>
      <c r="N36" s="15"/>
      <c r="O36" s="109"/>
      <c r="P36" s="15"/>
    </row>
    <row r="37" spans="1:16">
      <c r="A37" s="1" t="s">
        <v>95</v>
      </c>
      <c r="B37" s="2" t="s">
        <v>28</v>
      </c>
      <c r="C37" s="128">
        <v>0.3</v>
      </c>
      <c r="D37" s="6">
        <v>0.03</v>
      </c>
      <c r="E37" s="15"/>
      <c r="F37" s="15"/>
      <c r="G37" s="15"/>
      <c r="H37" s="15"/>
      <c r="I37" s="109"/>
      <c r="J37" s="15"/>
      <c r="K37" s="15"/>
      <c r="L37" s="15"/>
      <c r="M37" s="15"/>
      <c r="N37" s="15"/>
      <c r="O37" s="109"/>
      <c r="P37" s="15"/>
    </row>
    <row r="38" spans="1:16">
      <c r="A38" s="1" t="s">
        <v>96</v>
      </c>
      <c r="B38" s="2" t="s">
        <v>29</v>
      </c>
      <c r="C38" s="128">
        <v>1</v>
      </c>
      <c r="D38" s="6">
        <v>0.01</v>
      </c>
      <c r="E38" s="15"/>
      <c r="F38" s="15"/>
      <c r="G38" s="15"/>
      <c r="H38" s="15"/>
      <c r="I38" s="109"/>
      <c r="J38" s="15"/>
      <c r="K38" s="15"/>
      <c r="L38" s="15"/>
      <c r="M38" s="15"/>
      <c r="N38" s="15"/>
      <c r="O38" s="109"/>
      <c r="P38" s="15"/>
    </row>
    <row r="39" spans="1:16">
      <c r="A39" s="1" t="s">
        <v>97</v>
      </c>
      <c r="B39" s="2" t="s">
        <v>30</v>
      </c>
      <c r="C39" s="124">
        <v>200</v>
      </c>
      <c r="D39" s="6">
        <v>0.1</v>
      </c>
      <c r="E39" s="15"/>
      <c r="F39" s="15"/>
      <c r="G39" s="15"/>
      <c r="H39" s="15"/>
      <c r="I39" s="109"/>
      <c r="J39" s="15"/>
      <c r="K39" s="15"/>
      <c r="L39" s="15"/>
      <c r="M39" s="15"/>
      <c r="N39" s="15"/>
      <c r="O39" s="109"/>
      <c r="P39" s="15"/>
    </row>
    <row r="40" spans="1:16">
      <c r="A40" s="1" t="s">
        <v>98</v>
      </c>
      <c r="B40" s="2" t="s">
        <v>31</v>
      </c>
      <c r="C40" s="127">
        <v>0.05</v>
      </c>
      <c r="D40" s="6">
        <v>5.0000000000000001E-3</v>
      </c>
      <c r="E40" s="15"/>
      <c r="F40" s="15"/>
      <c r="G40" s="15"/>
      <c r="H40" s="15"/>
      <c r="I40" s="109"/>
      <c r="J40" s="15"/>
      <c r="K40" s="15"/>
      <c r="L40" s="15"/>
      <c r="M40" s="15"/>
      <c r="N40" s="15"/>
      <c r="O40" s="109"/>
      <c r="P40" s="15"/>
    </row>
    <row r="41" spans="1:16">
      <c r="A41" s="45" t="s">
        <v>99</v>
      </c>
      <c r="B41" s="46" t="s">
        <v>32</v>
      </c>
      <c r="C41" s="124">
        <v>200</v>
      </c>
      <c r="D41" s="6">
        <v>1</v>
      </c>
      <c r="E41" s="34"/>
      <c r="F41" s="15"/>
      <c r="G41" s="15"/>
      <c r="H41" s="15"/>
      <c r="I41" s="121">
        <v>2.2000000000000002</v>
      </c>
      <c r="J41" s="15"/>
      <c r="K41" s="15"/>
      <c r="L41" s="15"/>
      <c r="M41" s="15"/>
      <c r="N41" s="15"/>
      <c r="O41" s="109"/>
      <c r="P41" s="15"/>
    </row>
    <row r="42" spans="1:16">
      <c r="A42" s="1" t="s">
        <v>100</v>
      </c>
      <c r="B42" s="2" t="s">
        <v>33</v>
      </c>
      <c r="C42" s="124">
        <v>300</v>
      </c>
      <c r="D42" s="6">
        <v>1</v>
      </c>
      <c r="E42" s="15"/>
      <c r="F42" s="15"/>
      <c r="G42" s="15"/>
      <c r="H42" s="15"/>
      <c r="I42" s="109"/>
      <c r="J42" s="15"/>
      <c r="K42" s="15"/>
      <c r="L42" s="15"/>
      <c r="M42" s="15"/>
      <c r="N42" s="15"/>
      <c r="O42" s="109"/>
      <c r="P42" s="15"/>
    </row>
    <row r="43" spans="1:16">
      <c r="A43" s="1" t="s">
        <v>101</v>
      </c>
      <c r="B43" s="2" t="s">
        <v>34</v>
      </c>
      <c r="C43" s="124">
        <v>500</v>
      </c>
      <c r="D43" s="6">
        <v>20</v>
      </c>
      <c r="E43" s="15"/>
      <c r="F43" s="15"/>
      <c r="G43" s="15"/>
      <c r="H43" s="15"/>
      <c r="I43" s="109"/>
      <c r="J43" s="15"/>
      <c r="K43" s="15"/>
      <c r="L43" s="15"/>
      <c r="M43" s="15"/>
      <c r="N43" s="15"/>
      <c r="O43" s="109"/>
      <c r="P43" s="15"/>
    </row>
    <row r="44" spans="1:16">
      <c r="A44" s="1" t="s">
        <v>102</v>
      </c>
      <c r="B44" s="2" t="s">
        <v>35</v>
      </c>
      <c r="C44" s="128">
        <v>0.2</v>
      </c>
      <c r="D44" s="6">
        <v>0.02</v>
      </c>
      <c r="E44" s="15"/>
      <c r="F44" s="15"/>
      <c r="G44" s="15"/>
      <c r="H44" s="15"/>
      <c r="I44" s="109"/>
      <c r="J44" s="15"/>
      <c r="K44" s="15"/>
      <c r="L44" s="15"/>
      <c r="M44" s="15"/>
      <c r="N44" s="15"/>
      <c r="O44" s="109"/>
      <c r="P44" s="15"/>
    </row>
    <row r="45" spans="1:16">
      <c r="A45" s="1" t="s">
        <v>103</v>
      </c>
      <c r="B45" s="2" t="s">
        <v>59</v>
      </c>
      <c r="C45" s="129">
        <v>1.0000000000000001E-5</v>
      </c>
      <c r="D45" s="6">
        <v>9.9999999999999995E-7</v>
      </c>
      <c r="E45" s="15"/>
      <c r="F45" s="15"/>
      <c r="G45" s="15"/>
      <c r="H45" s="15"/>
      <c r="I45" s="109"/>
      <c r="J45" s="15"/>
      <c r="K45" s="15"/>
      <c r="L45" s="15"/>
      <c r="M45" s="15"/>
      <c r="N45" s="15"/>
      <c r="O45" s="109"/>
      <c r="P45" s="15"/>
    </row>
    <row r="46" spans="1:16">
      <c r="A46" s="1" t="s">
        <v>104</v>
      </c>
      <c r="B46" s="2" t="s">
        <v>36</v>
      </c>
      <c r="C46" s="129">
        <v>1.0000000000000001E-5</v>
      </c>
      <c r="D46" s="6">
        <v>9.9999999999999995E-7</v>
      </c>
      <c r="E46" s="15"/>
      <c r="F46" s="15"/>
      <c r="G46" s="15"/>
      <c r="H46" s="15"/>
      <c r="I46" s="109"/>
      <c r="J46" s="15"/>
      <c r="K46" s="15"/>
      <c r="L46" s="15"/>
      <c r="M46" s="15"/>
      <c r="N46" s="15"/>
      <c r="O46" s="109"/>
      <c r="P46" s="15"/>
    </row>
    <row r="47" spans="1:16">
      <c r="A47" s="1" t="s">
        <v>105</v>
      </c>
      <c r="B47" s="2" t="s">
        <v>37</v>
      </c>
      <c r="C47" s="127">
        <v>0.02</v>
      </c>
      <c r="D47" s="6">
        <v>2E-3</v>
      </c>
      <c r="E47" s="15"/>
      <c r="F47" s="15"/>
      <c r="G47" s="15"/>
      <c r="H47" s="15"/>
      <c r="I47" s="109"/>
      <c r="J47" s="15"/>
      <c r="K47" s="15"/>
      <c r="L47" s="15"/>
      <c r="M47" s="15"/>
      <c r="N47" s="15"/>
      <c r="O47" s="109"/>
      <c r="P47" s="15"/>
    </row>
    <row r="48" spans="1:16">
      <c r="A48" s="1" t="s">
        <v>106</v>
      </c>
      <c r="B48" s="2" t="s">
        <v>38</v>
      </c>
      <c r="C48" s="125">
        <v>5.0000000000000001E-3</v>
      </c>
      <c r="D48" s="6">
        <v>5.0000000000000001E-4</v>
      </c>
      <c r="E48" s="15"/>
      <c r="F48" s="15"/>
      <c r="G48" s="15"/>
      <c r="H48" s="15"/>
      <c r="I48" s="109"/>
      <c r="J48" s="15"/>
      <c r="K48" s="15"/>
      <c r="L48" s="15"/>
      <c r="M48" s="15"/>
      <c r="N48" s="15"/>
      <c r="O48" s="109"/>
      <c r="P48" s="15"/>
    </row>
    <row r="49" spans="1:16">
      <c r="A49" s="45" t="s">
        <v>107</v>
      </c>
      <c r="B49" s="46" t="s">
        <v>39</v>
      </c>
      <c r="C49" s="124">
        <v>3</v>
      </c>
      <c r="D49" s="6">
        <v>0.3</v>
      </c>
      <c r="E49" s="15"/>
      <c r="F49" s="15"/>
      <c r="G49" s="15"/>
      <c r="H49" s="15"/>
      <c r="I49" s="109">
        <v>1</v>
      </c>
      <c r="J49" s="15"/>
      <c r="K49" s="15"/>
      <c r="L49" s="15"/>
      <c r="M49" s="15"/>
      <c r="N49" s="15"/>
      <c r="O49" s="15"/>
      <c r="P49" s="15"/>
    </row>
    <row r="50" spans="1:16">
      <c r="A50" s="45" t="s">
        <v>108</v>
      </c>
      <c r="B50" s="46" t="s">
        <v>40</v>
      </c>
      <c r="C50" s="3" t="s">
        <v>113</v>
      </c>
      <c r="D50" s="6"/>
      <c r="E50" s="15"/>
      <c r="F50" s="15"/>
      <c r="G50" s="15"/>
      <c r="H50" s="15"/>
      <c r="I50" s="109">
        <v>7.7</v>
      </c>
      <c r="J50" s="15"/>
      <c r="K50" s="15"/>
      <c r="L50" s="15"/>
      <c r="M50" s="15"/>
      <c r="N50" s="15"/>
      <c r="O50" s="109"/>
      <c r="P50" s="15"/>
    </row>
    <row r="51" spans="1:16">
      <c r="A51" s="45" t="s">
        <v>109</v>
      </c>
      <c r="B51" s="46" t="s">
        <v>41</v>
      </c>
      <c r="C51" s="3" t="s">
        <v>42</v>
      </c>
      <c r="D51" s="6"/>
      <c r="E51" s="15"/>
      <c r="F51" s="15"/>
      <c r="G51" s="15"/>
      <c r="H51" s="15"/>
      <c r="I51" s="109" t="s">
        <v>236</v>
      </c>
      <c r="J51" s="15"/>
      <c r="K51" s="15"/>
      <c r="L51" s="15"/>
      <c r="M51" s="15"/>
      <c r="N51" s="15"/>
      <c r="O51" s="15"/>
      <c r="P51" s="15"/>
    </row>
    <row r="52" spans="1:16">
      <c r="A52" s="45" t="s">
        <v>110</v>
      </c>
      <c r="B52" s="46" t="s">
        <v>43</v>
      </c>
      <c r="C52" s="3" t="s">
        <v>42</v>
      </c>
      <c r="D52" s="6"/>
      <c r="E52" s="15"/>
      <c r="F52" s="15"/>
      <c r="G52" s="15"/>
      <c r="H52" s="15"/>
      <c r="I52" s="109" t="s">
        <v>236</v>
      </c>
      <c r="J52" s="15"/>
      <c r="K52" s="15"/>
      <c r="L52" s="15"/>
      <c r="M52" s="15"/>
      <c r="N52" s="15"/>
      <c r="O52" s="15"/>
      <c r="P52" s="15"/>
    </row>
    <row r="53" spans="1:16">
      <c r="A53" s="45" t="s">
        <v>111</v>
      </c>
      <c r="B53" s="46" t="s">
        <v>44</v>
      </c>
      <c r="C53" s="3" t="s">
        <v>114</v>
      </c>
      <c r="D53" s="6">
        <v>0.5</v>
      </c>
      <c r="E53" s="15"/>
      <c r="F53" s="15"/>
      <c r="G53" s="15"/>
      <c r="H53" s="15"/>
      <c r="I53" s="109">
        <v>3.1</v>
      </c>
      <c r="J53" s="15"/>
      <c r="K53" s="15"/>
      <c r="L53" s="15"/>
      <c r="M53" s="15"/>
      <c r="N53" s="15"/>
      <c r="O53" s="15"/>
      <c r="P53" s="15"/>
    </row>
    <row r="54" spans="1:16">
      <c r="A54" s="45" t="s">
        <v>112</v>
      </c>
      <c r="B54" s="46" t="s">
        <v>45</v>
      </c>
      <c r="C54" s="3" t="s">
        <v>115</v>
      </c>
      <c r="D54" s="6">
        <v>0.1</v>
      </c>
      <c r="E54" s="15"/>
      <c r="F54" s="15"/>
      <c r="G54" s="15"/>
      <c r="H54" s="15"/>
      <c r="I54" s="109" t="s">
        <v>171</v>
      </c>
      <c r="J54" s="15"/>
      <c r="K54" s="15"/>
      <c r="L54" s="15"/>
      <c r="M54" s="15"/>
      <c r="N54" s="15"/>
      <c r="O54" s="109"/>
      <c r="P54" s="15"/>
    </row>
    <row r="55" spans="1:16">
      <c r="A55" s="1"/>
      <c r="B55" s="2" t="s">
        <v>61</v>
      </c>
      <c r="C55" s="2"/>
      <c r="D55" s="6"/>
      <c r="E55" s="15"/>
      <c r="F55" s="16"/>
      <c r="G55" s="16"/>
      <c r="H55" s="16"/>
      <c r="I55" s="109" t="s">
        <v>237</v>
      </c>
      <c r="J55" s="16"/>
      <c r="K55" s="16"/>
      <c r="L55" s="16"/>
      <c r="M55" s="16"/>
      <c r="N55" s="16"/>
      <c r="O55" s="15"/>
      <c r="P55" s="16"/>
    </row>
    <row r="56" spans="1:16">
      <c r="A56" s="36"/>
      <c r="B56" s="37"/>
      <c r="C56" s="37"/>
      <c r="D56" s="38"/>
      <c r="E56" s="39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</row>
    <row r="57" spans="1:16">
      <c r="A57" s="1"/>
      <c r="B57" s="2" t="s">
        <v>262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>
      <c r="A58" s="1"/>
      <c r="B58" s="2" t="s">
        <v>263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>
      <c r="A59" s="1"/>
      <c r="B59" s="2" t="s">
        <v>264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>
      <c r="A60" s="1"/>
      <c r="B60" s="2" t="s">
        <v>265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</row>
    <row r="62" spans="1:16">
      <c r="A62" s="7"/>
      <c r="B62" s="60" t="s">
        <v>138</v>
      </c>
      <c r="C62" s="7"/>
      <c r="E62" s="35"/>
      <c r="F62" s="7"/>
      <c r="G62" s="7"/>
      <c r="H62" s="7"/>
      <c r="I62" s="35">
        <f>IF(戸中川前!I63=0,"",戸中川前!I63)</f>
        <v>45166</v>
      </c>
      <c r="J62" s="35"/>
      <c r="K62" s="35"/>
      <c r="L62" s="35"/>
      <c r="M62" s="35"/>
      <c r="N62" s="35"/>
      <c r="O62" s="35"/>
      <c r="P62" s="7"/>
    </row>
    <row r="63" spans="1:16">
      <c r="A63" s="1"/>
      <c r="B63" s="24" t="s">
        <v>48</v>
      </c>
      <c r="C63" s="25" t="s">
        <v>234</v>
      </c>
      <c r="D63" s="58" t="s">
        <v>161</v>
      </c>
      <c r="E63" s="26"/>
      <c r="F63" s="27"/>
      <c r="G63" s="27"/>
      <c r="H63" s="27"/>
      <c r="I63" s="27">
        <v>0.1</v>
      </c>
      <c r="J63" s="27"/>
      <c r="K63" s="27"/>
      <c r="L63" s="27"/>
      <c r="M63" s="27"/>
      <c r="N63" s="27"/>
      <c r="O63" s="27"/>
      <c r="P63" s="27"/>
    </row>
    <row r="64" spans="1:16">
      <c r="A64" s="1"/>
      <c r="B64" s="18" t="s">
        <v>50</v>
      </c>
      <c r="C64" s="19" t="s">
        <v>51</v>
      </c>
      <c r="D64" s="20"/>
      <c r="E64" s="30"/>
      <c r="F64" s="31"/>
      <c r="G64" s="31"/>
      <c r="H64" s="31"/>
      <c r="I64" s="31">
        <v>25.5</v>
      </c>
      <c r="J64" s="31"/>
      <c r="K64" s="31"/>
      <c r="L64" s="31"/>
      <c r="M64" s="31"/>
      <c r="N64" s="31"/>
      <c r="O64" s="31"/>
      <c r="P64" s="31"/>
    </row>
    <row r="65" spans="1:16">
      <c r="A65" s="1"/>
      <c r="B65" s="21" t="s">
        <v>52</v>
      </c>
      <c r="C65" s="22" t="s">
        <v>51</v>
      </c>
      <c r="D65" s="23"/>
      <c r="E65" s="32"/>
      <c r="F65" s="33"/>
      <c r="G65" s="33"/>
      <c r="H65" s="33"/>
      <c r="I65" s="33">
        <v>21.3</v>
      </c>
      <c r="J65" s="33"/>
      <c r="K65" s="33"/>
      <c r="L65" s="33"/>
      <c r="M65" s="33"/>
      <c r="N65" s="33"/>
      <c r="O65" s="33"/>
      <c r="P65" s="33"/>
    </row>
    <row r="66" spans="1:16">
      <c r="A66" s="1"/>
      <c r="B66" s="6" t="s">
        <v>137</v>
      </c>
      <c r="C66" s="6"/>
      <c r="D66" s="6"/>
      <c r="E66" s="7"/>
      <c r="F66" s="7"/>
      <c r="G66" s="7"/>
      <c r="H66" s="7"/>
      <c r="I66" s="35" t="s">
        <v>297</v>
      </c>
      <c r="J66" s="35"/>
      <c r="K66" s="35"/>
      <c r="L66" s="35"/>
      <c r="M66" s="35"/>
      <c r="N66" s="35"/>
      <c r="O66" s="35"/>
      <c r="P66" s="91"/>
    </row>
  </sheetData>
  <mergeCells count="1">
    <mergeCell ref="A2:A3"/>
  </mergeCells>
  <phoneticPr fontId="1"/>
  <dataValidations count="1">
    <dataValidation imeMode="off" allowBlank="1" showInputMessage="1" showErrorMessage="1" sqref="O55:O61 E33:H61 F63:P65 O49 O51:O53 J33:N61 P33:P61 I6:I13 I15:I61" xr:uid="{00000000-0002-0000-07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2" orientation="landscape" r:id="rId1"/>
  <ignoredErrors>
    <ignoredError sqref="A4:A6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7CC2B-069F-4909-BC53-65FA3B36D504}">
  <sheetPr>
    <tabColor rgb="FFFF0000"/>
  </sheetPr>
  <dimension ref="A1:M9"/>
  <sheetViews>
    <sheetView view="pageBreakPreview" zoomScale="85" zoomScaleNormal="100" zoomScaleSheetLayoutView="85" workbookViewId="0">
      <selection activeCell="E5" sqref="E5:F5"/>
    </sheetView>
  </sheetViews>
  <sheetFormatPr defaultColWidth="9" defaultRowHeight="13.5"/>
  <cols>
    <col min="1" max="1" width="7.625" style="5" customWidth="1"/>
    <col min="2" max="2" width="17.5" style="5" customWidth="1"/>
    <col min="3" max="6" width="7.625" style="5" customWidth="1"/>
    <col min="7" max="8" width="10.625" style="5" hidden="1" customWidth="1"/>
    <col min="9" max="9" width="9.5" style="5" customWidth="1"/>
    <col min="10" max="14" width="4.625" style="5" customWidth="1"/>
    <col min="15" max="20" width="9.5" style="5" customWidth="1"/>
    <col min="21" max="16384" width="9" style="5"/>
  </cols>
  <sheetData>
    <row r="1" spans="1:13" ht="29.25" customHeight="1">
      <c r="A1" s="94" t="s">
        <v>258</v>
      </c>
      <c r="B1" s="93" t="s">
        <v>196</v>
      </c>
      <c r="C1" s="87"/>
      <c r="D1" s="87"/>
      <c r="E1" s="87"/>
      <c r="F1" s="87"/>
      <c r="G1" s="87"/>
      <c r="H1" s="87" t="s">
        <v>193</v>
      </c>
    </row>
    <row r="2" spans="1:13" ht="42" customHeight="1">
      <c r="A2" s="140" t="s">
        <v>143</v>
      </c>
      <c r="B2" s="54" t="s">
        <v>228</v>
      </c>
      <c r="C2" s="158" t="s">
        <v>191</v>
      </c>
      <c r="D2" s="159"/>
      <c r="E2" s="158" t="s">
        <v>192</v>
      </c>
      <c r="F2" s="159"/>
      <c r="G2" s="92" t="s">
        <v>202</v>
      </c>
      <c r="H2" s="92" t="s">
        <v>192</v>
      </c>
    </row>
    <row r="3" spans="1:13" ht="34.5" customHeight="1">
      <c r="A3" s="141"/>
      <c r="B3" s="107" t="s">
        <v>190</v>
      </c>
      <c r="C3" s="152" t="s">
        <v>195</v>
      </c>
      <c r="D3" s="153"/>
      <c r="E3" s="152" t="s">
        <v>195</v>
      </c>
      <c r="F3" s="153"/>
      <c r="G3" s="154" t="s">
        <v>195</v>
      </c>
      <c r="H3" s="155"/>
    </row>
    <row r="4" spans="1:13" ht="50.1" customHeight="1">
      <c r="A4" s="107">
        <v>1</v>
      </c>
      <c r="B4" s="108" t="s">
        <v>214</v>
      </c>
      <c r="C4" s="148">
        <v>45398</v>
      </c>
      <c r="D4" s="149"/>
      <c r="E4" s="148">
        <v>45615</v>
      </c>
      <c r="F4" s="149"/>
      <c r="G4" s="148">
        <v>44671</v>
      </c>
      <c r="H4" s="149"/>
      <c r="J4" s="86"/>
      <c r="K4" s="86"/>
      <c r="L4" s="86"/>
      <c r="M4" s="86"/>
    </row>
    <row r="5" spans="1:13" ht="50.1" customHeight="1">
      <c r="A5" s="156" t="s">
        <v>212</v>
      </c>
      <c r="B5" s="157"/>
      <c r="C5" s="150">
        <v>8</v>
      </c>
      <c r="D5" s="151"/>
      <c r="E5" s="150">
        <v>8</v>
      </c>
      <c r="F5" s="151"/>
      <c r="G5" s="150">
        <v>8</v>
      </c>
      <c r="H5" s="151"/>
      <c r="J5" s="86"/>
      <c r="K5" s="86"/>
      <c r="L5" s="86"/>
      <c r="M5" s="86"/>
    </row>
    <row r="6" spans="1:13" ht="30" customHeight="1">
      <c r="A6" s="144" t="s">
        <v>229</v>
      </c>
      <c r="B6" s="145"/>
      <c r="C6" s="88" t="s">
        <v>210</v>
      </c>
      <c r="D6" s="88" t="s">
        <v>211</v>
      </c>
      <c r="E6" s="88" t="s">
        <v>210</v>
      </c>
      <c r="F6" s="88" t="s">
        <v>211</v>
      </c>
      <c r="G6" s="88" t="s">
        <v>210</v>
      </c>
      <c r="H6" s="88" t="s">
        <v>211</v>
      </c>
      <c r="J6" s="86"/>
      <c r="K6" s="86"/>
      <c r="L6" s="86"/>
      <c r="M6" s="86"/>
    </row>
    <row r="7" spans="1:13" ht="35.25" customHeight="1">
      <c r="A7" s="146"/>
      <c r="B7" s="147"/>
      <c r="C7" s="88">
        <v>0</v>
      </c>
      <c r="D7" s="88">
        <v>8</v>
      </c>
      <c r="E7" s="88">
        <v>0</v>
      </c>
      <c r="F7" s="88">
        <v>8</v>
      </c>
      <c r="G7" s="88">
        <v>0</v>
      </c>
      <c r="H7" s="88">
        <v>8</v>
      </c>
      <c r="J7" s="86"/>
      <c r="K7" s="86"/>
      <c r="L7" s="86"/>
      <c r="M7" s="86"/>
    </row>
    <row r="8" spans="1:13">
      <c r="A8" s="142" t="s">
        <v>213</v>
      </c>
      <c r="B8" s="142"/>
      <c r="C8" s="142"/>
      <c r="D8" s="142"/>
      <c r="E8" s="142"/>
      <c r="F8" s="142"/>
    </row>
    <row r="9" spans="1:13">
      <c r="A9" s="143" t="s">
        <v>209</v>
      </c>
      <c r="B9" s="143"/>
      <c r="C9" s="143"/>
      <c r="D9" s="143"/>
      <c r="E9" s="143"/>
      <c r="F9" s="143"/>
    </row>
  </sheetData>
  <mergeCells count="16">
    <mergeCell ref="G4:H4"/>
    <mergeCell ref="G5:H5"/>
    <mergeCell ref="E3:F3"/>
    <mergeCell ref="G3:H3"/>
    <mergeCell ref="A2:A3"/>
    <mergeCell ref="A5:B5"/>
    <mergeCell ref="C3:D3"/>
    <mergeCell ref="C4:D4"/>
    <mergeCell ref="C5:D5"/>
    <mergeCell ref="C2:D2"/>
    <mergeCell ref="E2:F2"/>
    <mergeCell ref="A8:F8"/>
    <mergeCell ref="A9:F9"/>
    <mergeCell ref="A6:B7"/>
    <mergeCell ref="E4:F4"/>
    <mergeCell ref="E5:F5"/>
  </mergeCells>
  <phoneticPr fontId="1"/>
  <dataValidations count="1">
    <dataValidation imeMode="off" allowBlank="1" showInputMessage="1" showErrorMessage="1" sqref="C5:C7 E5:E7 G5:G7" xr:uid="{7F732E06-9D2C-4335-A29F-DAE73F782DEC}"/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15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八幡沢・第６</vt:lpstr>
      <vt:lpstr>棚倉受水池</vt:lpstr>
      <vt:lpstr>第５給水栓</vt:lpstr>
      <vt:lpstr>山岡</vt:lpstr>
      <vt:lpstr>瀬ヶ野</vt:lpstr>
      <vt:lpstr>高野西部</vt:lpstr>
      <vt:lpstr>戸中川前</vt:lpstr>
      <vt:lpstr>戸中高内</vt:lpstr>
      <vt:lpstr>職員保菌検査</vt:lpstr>
      <vt:lpstr>山岡使用開始届５１項目</vt:lpstr>
      <vt:lpstr>戸中高内!Print_Area</vt:lpstr>
      <vt:lpstr>戸中川前!Print_Area</vt:lpstr>
      <vt:lpstr>高野西部!Print_Area</vt:lpstr>
      <vt:lpstr>山岡!Print_Area</vt:lpstr>
      <vt:lpstr>山岡使用開始届５１項目!Print_Area</vt:lpstr>
      <vt:lpstr>職員保菌検査!Print_Area</vt:lpstr>
      <vt:lpstr>瀬ヶ野!Print_Area</vt:lpstr>
      <vt:lpstr>第５給水栓!Print_Area</vt:lpstr>
      <vt:lpstr>棚倉受水池!Print_Area</vt:lpstr>
      <vt:lpstr>八幡沢・第６!Print_Area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2025-03-30T08:20:52Z</dcterms:modified>
</cp:coreProperties>
</file>